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isumeia/Desktop/5月13日更新/"/>
    </mc:Choice>
  </mc:AlternateContent>
  <xr:revisionPtr revIDLastSave="0" documentId="10_ncr:8100000_{98CDDE57-FAD7-7F49-AB19-1AC205F2FD81}" xr6:coauthVersionLast="32" xr6:coauthVersionMax="32" xr10:uidLastSave="{00000000-0000-0000-0000-000000000000}"/>
  <bookViews>
    <workbookView xWindow="0" yWindow="460" windowWidth="19200" windowHeight="80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Sheet1!$A$1:$BH$61</definedName>
  </definedNames>
  <calcPr calcId="179017"/>
</workbook>
</file>

<file path=xl/calcChain.xml><?xml version="1.0" encoding="utf-8"?>
<calcChain xmlns="http://schemas.openxmlformats.org/spreadsheetml/2006/main">
  <c r="K19" i="1" l="1"/>
  <c r="AO3" i="1"/>
  <c r="AG3" i="1"/>
  <c r="Y3" i="1"/>
  <c r="R3" i="1"/>
  <c r="J3" i="1"/>
  <c r="C3" i="1"/>
  <c r="AL41" i="1" l="1"/>
  <c r="AL40" i="1"/>
  <c r="AJ41" i="1"/>
  <c r="AJ40" i="1"/>
  <c r="M27" i="1" l="1"/>
  <c r="M26" i="1"/>
  <c r="K27" i="1"/>
  <c r="K26" i="1"/>
  <c r="AU8" i="1" l="1"/>
  <c r="BG46" i="1" l="1"/>
  <c r="BG53" i="1"/>
  <c r="AP34" i="1"/>
  <c r="AP33" i="1"/>
  <c r="AP27" i="1"/>
  <c r="AP26" i="1"/>
  <c r="AP20" i="1"/>
  <c r="AP19" i="1"/>
  <c r="AP13" i="1"/>
  <c r="AP12" i="1"/>
  <c r="AP6" i="1"/>
  <c r="AP5" i="1"/>
  <c r="AH27" i="1"/>
  <c r="AH26" i="1"/>
  <c r="AH20" i="1"/>
  <c r="AH19" i="1"/>
  <c r="AH13" i="1"/>
  <c r="AH12" i="1"/>
  <c r="AH6" i="1"/>
  <c r="AH5" i="1"/>
  <c r="Z20" i="1"/>
  <c r="Z19" i="1"/>
  <c r="Z13" i="1"/>
  <c r="Z12" i="1"/>
  <c r="Z6" i="1"/>
  <c r="Z5" i="1"/>
  <c r="P12" i="1"/>
  <c r="P13" i="1"/>
  <c r="P6" i="1"/>
  <c r="P5" i="1"/>
  <c r="H6" i="1"/>
  <c r="H5" i="1"/>
  <c r="AU33" i="1"/>
  <c r="AU34" i="1"/>
  <c r="AU35" i="1"/>
  <c r="AU36" i="1"/>
  <c r="AU26" i="1"/>
  <c r="AU27" i="1"/>
  <c r="AU28" i="1"/>
  <c r="AU29" i="1"/>
  <c r="AU19" i="1"/>
  <c r="AU20" i="1"/>
  <c r="AU21" i="1"/>
  <c r="AU22" i="1"/>
  <c r="AU12" i="1"/>
  <c r="AU13" i="1"/>
  <c r="AU14" i="1"/>
  <c r="AU15" i="1"/>
  <c r="AQ33" i="1"/>
  <c r="AQ34" i="1"/>
  <c r="AQ35" i="1"/>
  <c r="AQ36" i="1"/>
  <c r="AQ26" i="1"/>
  <c r="AQ27" i="1"/>
  <c r="AQ28" i="1"/>
  <c r="AQ29" i="1"/>
  <c r="AQ19" i="1"/>
  <c r="AQ20" i="1"/>
  <c r="AQ21" i="1"/>
  <c r="AQ22" i="1"/>
  <c r="AQ12" i="1"/>
  <c r="AQ13" i="1"/>
  <c r="AQ14" i="1"/>
  <c r="AQ15" i="1"/>
  <c r="AQ5" i="1"/>
  <c r="AQ6" i="1"/>
  <c r="AQ7" i="1"/>
  <c r="AQ8" i="1"/>
  <c r="AE22" i="1"/>
  <c r="AT55" i="1"/>
  <c r="AT56" i="1"/>
  <c r="AT57" i="1"/>
  <c r="AT58" i="1"/>
  <c r="AR55" i="1"/>
  <c r="AR56" i="1"/>
  <c r="AR57" i="1"/>
  <c r="AR58" i="1"/>
  <c r="AT48" i="1"/>
  <c r="AT49" i="1"/>
  <c r="AT50" i="1"/>
  <c r="AT51" i="1"/>
  <c r="AR48" i="1"/>
  <c r="AR49" i="1"/>
  <c r="AR50" i="1"/>
  <c r="AR51" i="1"/>
  <c r="AL55" i="1"/>
  <c r="AL56" i="1"/>
  <c r="AL57" i="1"/>
  <c r="AL58" i="1"/>
  <c r="AL48" i="1"/>
  <c r="AL49" i="1"/>
  <c r="AL50" i="1"/>
  <c r="AL51" i="1"/>
  <c r="AL42" i="1"/>
  <c r="AL43" i="1"/>
  <c r="AL44" i="1"/>
  <c r="AJ55" i="1"/>
  <c r="AJ56" i="1"/>
  <c r="AJ57" i="1"/>
  <c r="AJ58" i="1"/>
  <c r="AJ48" i="1"/>
  <c r="AJ49" i="1"/>
  <c r="AJ50" i="1"/>
  <c r="AJ51" i="1"/>
  <c r="AJ42" i="1"/>
  <c r="AJ43" i="1"/>
  <c r="AJ44" i="1"/>
  <c r="AD34" i="1"/>
  <c r="AD35" i="1"/>
  <c r="AD36" i="1"/>
  <c r="AD37" i="1"/>
  <c r="AD41" i="1"/>
  <c r="AD42" i="1"/>
  <c r="AD43" i="1"/>
  <c r="AD44" i="1"/>
  <c r="AD48" i="1"/>
  <c r="AD49" i="1"/>
  <c r="AD50" i="1"/>
  <c r="AD51" i="1"/>
  <c r="AD55" i="1"/>
  <c r="AD56" i="1"/>
  <c r="AD57" i="1"/>
  <c r="AD58" i="1"/>
  <c r="AB55" i="1"/>
  <c r="AB56" i="1"/>
  <c r="AB57" i="1"/>
  <c r="AB58" i="1"/>
  <c r="AB48" i="1"/>
  <c r="AB49" i="1"/>
  <c r="AB50" i="1"/>
  <c r="AB51" i="1"/>
  <c r="AB41" i="1"/>
  <c r="AB42" i="1"/>
  <c r="AB43" i="1"/>
  <c r="AB44" i="1"/>
  <c r="AB34" i="1"/>
  <c r="AB35" i="1"/>
  <c r="AB36" i="1"/>
  <c r="AB37" i="1"/>
  <c r="U55" i="1"/>
  <c r="U56" i="1"/>
  <c r="U57" i="1"/>
  <c r="U58" i="1"/>
  <c r="U48" i="1"/>
  <c r="U49" i="1"/>
  <c r="U50" i="1"/>
  <c r="U51" i="1"/>
  <c r="U41" i="1"/>
  <c r="U42" i="1"/>
  <c r="U43" i="1"/>
  <c r="U44" i="1"/>
  <c r="U34" i="1"/>
  <c r="U35" i="1"/>
  <c r="U36" i="1"/>
  <c r="U37" i="1"/>
  <c r="U27" i="1"/>
  <c r="U28" i="1"/>
  <c r="U29" i="1"/>
  <c r="U30" i="1"/>
  <c r="S55" i="1"/>
  <c r="S56" i="1"/>
  <c r="S57" i="1"/>
  <c r="S58" i="1"/>
  <c r="S48" i="1"/>
  <c r="S49" i="1"/>
  <c r="S50" i="1"/>
  <c r="S51" i="1"/>
  <c r="S41" i="1"/>
  <c r="S42" i="1"/>
  <c r="S43" i="1"/>
  <c r="S44" i="1"/>
  <c r="S34" i="1"/>
  <c r="S35" i="1"/>
  <c r="S36" i="1"/>
  <c r="S37" i="1"/>
  <c r="S27" i="1"/>
  <c r="S28" i="1"/>
  <c r="S29" i="1"/>
  <c r="S30" i="1"/>
  <c r="M20" i="1"/>
  <c r="M21" i="1"/>
  <c r="M22" i="1"/>
  <c r="M23" i="1"/>
  <c r="M29" i="1"/>
  <c r="M30" i="1"/>
  <c r="M34" i="1"/>
  <c r="M35" i="1"/>
  <c r="M36" i="1"/>
  <c r="M37" i="1"/>
  <c r="M41" i="1"/>
  <c r="M42" i="1"/>
  <c r="M43" i="1"/>
  <c r="M44" i="1"/>
  <c r="M48" i="1"/>
  <c r="M49" i="1"/>
  <c r="M50" i="1"/>
  <c r="M51" i="1"/>
  <c r="M55" i="1"/>
  <c r="M56" i="1"/>
  <c r="M57" i="1"/>
  <c r="M58" i="1"/>
  <c r="K55" i="1"/>
  <c r="K56" i="1"/>
  <c r="K57" i="1"/>
  <c r="K58" i="1"/>
  <c r="K48" i="1"/>
  <c r="K49" i="1"/>
  <c r="K50" i="1"/>
  <c r="K51" i="1"/>
  <c r="K41" i="1"/>
  <c r="K42" i="1"/>
  <c r="K43" i="1"/>
  <c r="K44" i="1"/>
  <c r="K34" i="1"/>
  <c r="K35" i="1"/>
  <c r="K36" i="1"/>
  <c r="K37" i="1"/>
  <c r="K29" i="1"/>
  <c r="K30" i="1"/>
  <c r="K20" i="1"/>
  <c r="K21" i="1"/>
  <c r="K22" i="1"/>
  <c r="K23" i="1"/>
  <c r="F20" i="1"/>
  <c r="F21" i="1"/>
  <c r="F22" i="1"/>
  <c r="F23" i="1"/>
  <c r="F27" i="1"/>
  <c r="F28" i="1"/>
  <c r="F29" i="1"/>
  <c r="F30" i="1"/>
  <c r="F34" i="1"/>
  <c r="F35" i="1"/>
  <c r="F36" i="1"/>
  <c r="F37" i="1"/>
  <c r="F41" i="1"/>
  <c r="F42" i="1"/>
  <c r="F43" i="1"/>
  <c r="F44" i="1"/>
  <c r="F51" i="1"/>
  <c r="F48" i="1"/>
  <c r="F49" i="1"/>
  <c r="F50" i="1"/>
  <c r="D48" i="1"/>
  <c r="D49" i="1"/>
  <c r="D50" i="1"/>
  <c r="D51" i="1"/>
  <c r="D44" i="1"/>
  <c r="D43" i="1"/>
  <c r="D42" i="1"/>
  <c r="D41" i="1"/>
  <c r="D34" i="1"/>
  <c r="D35" i="1"/>
  <c r="D36" i="1"/>
  <c r="D37" i="1"/>
  <c r="D27" i="1"/>
  <c r="D28" i="1"/>
  <c r="D29" i="1"/>
  <c r="AM26" i="1"/>
  <c r="AM27" i="1"/>
  <c r="AM28" i="1"/>
  <c r="AM29" i="1"/>
  <c r="AM19" i="1"/>
  <c r="AM20" i="1"/>
  <c r="AM21" i="1"/>
  <c r="AM22" i="1"/>
  <c r="AM12" i="1"/>
  <c r="AM13" i="1"/>
  <c r="AM14" i="1"/>
  <c r="AM15" i="1"/>
  <c r="AM5" i="1"/>
  <c r="AM6" i="1"/>
  <c r="AM7" i="1"/>
  <c r="AM8" i="1"/>
  <c r="AI26" i="1"/>
  <c r="AI27" i="1"/>
  <c r="AI28" i="1"/>
  <c r="AI29" i="1"/>
  <c r="AI19" i="1"/>
  <c r="AI20" i="1"/>
  <c r="AI21" i="1"/>
  <c r="AI22" i="1"/>
  <c r="AI12" i="1"/>
  <c r="AI13" i="1"/>
  <c r="AI14" i="1"/>
  <c r="AI15" i="1"/>
  <c r="AI5" i="1"/>
  <c r="AI6" i="1"/>
  <c r="AI7" i="1"/>
  <c r="AI8" i="1"/>
  <c r="AE20" i="1"/>
  <c r="AE21" i="1"/>
  <c r="AE13" i="1"/>
  <c r="AE14" i="1"/>
  <c r="AE15" i="1"/>
  <c r="AE6" i="1"/>
  <c r="AE7" i="1"/>
  <c r="AE8" i="1"/>
  <c r="AA19" i="1"/>
  <c r="AA20" i="1"/>
  <c r="AA21" i="1"/>
  <c r="AA22" i="1"/>
  <c r="AA12" i="1"/>
  <c r="AA13" i="1"/>
  <c r="AA14" i="1"/>
  <c r="AA15" i="1"/>
  <c r="AA5" i="1"/>
  <c r="AA6" i="1"/>
  <c r="AA7" i="1"/>
  <c r="AA8" i="1"/>
  <c r="V13" i="1"/>
  <c r="V14" i="1"/>
  <c r="V15" i="1"/>
  <c r="V6" i="1"/>
  <c r="V7" i="1"/>
  <c r="V8" i="1"/>
  <c r="Q13" i="1"/>
  <c r="Q14" i="1"/>
  <c r="Q15" i="1"/>
  <c r="Q6" i="1"/>
  <c r="Q7" i="1"/>
  <c r="Q8" i="1"/>
  <c r="N7" i="1"/>
  <c r="N8" i="1"/>
  <c r="N6" i="1"/>
  <c r="I7" i="1"/>
  <c r="I8" i="1"/>
  <c r="I6" i="1"/>
  <c r="D21" i="1"/>
  <c r="D22" i="1"/>
  <c r="D23" i="1"/>
  <c r="F14" i="1"/>
  <c r="F15" i="1"/>
  <c r="D14" i="1"/>
  <c r="D15" i="1"/>
  <c r="D16" i="1"/>
  <c r="F56" i="1"/>
  <c r="F57" i="1"/>
  <c r="D56" i="1"/>
  <c r="D57" i="1"/>
  <c r="AU7" i="1"/>
  <c r="BG11" i="1" l="1"/>
  <c r="BG18" i="1"/>
  <c r="BF18" i="1"/>
  <c r="BG32" i="1"/>
  <c r="BF39" i="1"/>
  <c r="BF25" i="1"/>
  <c r="BG39" i="1"/>
  <c r="BF32" i="1"/>
  <c r="BG4" i="1"/>
  <c r="BF11" i="1"/>
  <c r="BF4" i="1"/>
  <c r="BG25" i="1"/>
  <c r="BF46" i="1"/>
  <c r="BF53" i="1"/>
  <c r="AU25" i="1"/>
  <c r="AU30" i="1" s="1"/>
  <c r="D40" i="1"/>
  <c r="AT47" i="1"/>
  <c r="AR47" i="1"/>
  <c r="AL47" i="1"/>
  <c r="AJ47" i="1"/>
  <c r="AD47" i="1"/>
  <c r="AB47" i="1"/>
  <c r="U47" i="1"/>
  <c r="S47" i="1"/>
  <c r="M47" i="1"/>
  <c r="K47" i="1"/>
  <c r="F47" i="1"/>
  <c r="D47" i="1"/>
  <c r="AT54" i="1"/>
  <c r="AR54" i="1"/>
  <c r="AL54" i="1"/>
  <c r="AJ54" i="1"/>
  <c r="AD54" i="1"/>
  <c r="AB54" i="1"/>
  <c r="U54" i="1"/>
  <c r="S54" i="1"/>
  <c r="M54" i="1"/>
  <c r="K54" i="1"/>
  <c r="F55" i="1"/>
  <c r="F58" i="1"/>
  <c r="F54" i="1"/>
  <c r="D55" i="1"/>
  <c r="D58" i="1"/>
  <c r="D54" i="1"/>
  <c r="B53" i="1"/>
  <c r="B46" i="1"/>
  <c r="AS59" i="1" l="1"/>
  <c r="AS52" i="1"/>
  <c r="AK59" i="1" s="1"/>
  <c r="AC59" i="1"/>
  <c r="T59" i="1"/>
  <c r="L59" i="1"/>
  <c r="E59" i="1"/>
  <c r="E52" i="1"/>
  <c r="L52" i="1"/>
  <c r="T52" i="1"/>
  <c r="AC52" i="1"/>
  <c r="AK52" i="1"/>
  <c r="AN54" i="1" l="1"/>
  <c r="R54" i="1"/>
  <c r="Y54" i="1"/>
  <c r="AG54" i="1"/>
  <c r="AO54" i="1"/>
  <c r="G54" i="1"/>
  <c r="AF54" i="1"/>
  <c r="J54" i="1"/>
  <c r="AD40" i="1"/>
  <c r="AD33" i="1"/>
  <c r="AB40" i="1"/>
  <c r="AB33" i="1"/>
  <c r="U40" i="1"/>
  <c r="U33" i="1"/>
  <c r="U26" i="1"/>
  <c r="S40" i="1"/>
  <c r="S33" i="1"/>
  <c r="S26" i="1"/>
  <c r="M40" i="1"/>
  <c r="M33" i="1"/>
  <c r="M19" i="1"/>
  <c r="K40" i="1"/>
  <c r="K33" i="1"/>
  <c r="D12" i="1"/>
  <c r="F40" i="1"/>
  <c r="F33" i="1"/>
  <c r="F26" i="1"/>
  <c r="F19" i="1"/>
  <c r="D33" i="1"/>
  <c r="D30" i="1"/>
  <c r="D26" i="1"/>
  <c r="D20" i="1"/>
  <c r="D19" i="1"/>
  <c r="F13" i="1"/>
  <c r="F16" i="1"/>
  <c r="F12" i="1"/>
  <c r="D13" i="1"/>
  <c r="O54" i="1" l="1"/>
  <c r="AV54" i="1"/>
  <c r="AS53" i="1" s="1"/>
  <c r="W54" i="1"/>
  <c r="AN47" i="1"/>
  <c r="G47" i="1"/>
  <c r="AO47" i="1"/>
  <c r="C47" i="1"/>
  <c r="AV47" i="1"/>
  <c r="Y47" i="1"/>
  <c r="R47" i="1"/>
  <c r="J47" i="1"/>
  <c r="O47" i="1"/>
  <c r="BB46" i="1" s="1"/>
  <c r="AF47" i="1"/>
  <c r="AG47" i="1"/>
  <c r="AK46" i="1" s="1"/>
  <c r="W47" i="1"/>
  <c r="AS46" i="1"/>
  <c r="AC53" i="1"/>
  <c r="AK45" i="1"/>
  <c r="AC45" i="1"/>
  <c r="T45" i="1"/>
  <c r="T38" i="1"/>
  <c r="L45" i="1"/>
  <c r="L38" i="1"/>
  <c r="E45" i="1"/>
  <c r="E38" i="1"/>
  <c r="AE19" i="1"/>
  <c r="AE12" i="1"/>
  <c r="AE5" i="1"/>
  <c r="AU32" i="1"/>
  <c r="AU37" i="1" s="1"/>
  <c r="AU18" i="1"/>
  <c r="AU23" i="1" s="1"/>
  <c r="AU11" i="1"/>
  <c r="AU6" i="1"/>
  <c r="AU5" i="1"/>
  <c r="AU4" i="1"/>
  <c r="AQ32" i="1"/>
  <c r="AQ37" i="1" s="1"/>
  <c r="AQ25" i="1"/>
  <c r="AQ30" i="1" s="1"/>
  <c r="AQ18" i="1"/>
  <c r="AQ23" i="1" s="1"/>
  <c r="AQ11" i="1"/>
  <c r="AQ16" i="1" s="1"/>
  <c r="AQ4" i="1"/>
  <c r="AQ9" i="1" s="1"/>
  <c r="AM25" i="1"/>
  <c r="AM30" i="1" s="1"/>
  <c r="AM18" i="1"/>
  <c r="AM23" i="1" s="1"/>
  <c r="AM11" i="1"/>
  <c r="AM16" i="1" s="1"/>
  <c r="AM4" i="1"/>
  <c r="AM9" i="1" s="1"/>
  <c r="AI25" i="1"/>
  <c r="AI30" i="1" s="1"/>
  <c r="AI18" i="1"/>
  <c r="AI23" i="1" s="1"/>
  <c r="AI11" i="1"/>
  <c r="AI16" i="1" s="1"/>
  <c r="AI4" i="1"/>
  <c r="AI9" i="1" s="1"/>
  <c r="AE18" i="1"/>
  <c r="AE11" i="1"/>
  <c r="AA18" i="1"/>
  <c r="AA23" i="1" s="1"/>
  <c r="AA11" i="1"/>
  <c r="AA16" i="1" s="1"/>
  <c r="AE4" i="1"/>
  <c r="AA4" i="1"/>
  <c r="AA9" i="1" s="1"/>
  <c r="V12" i="1"/>
  <c r="V11" i="1"/>
  <c r="Q12" i="1"/>
  <c r="Q11" i="1"/>
  <c r="N5" i="1"/>
  <c r="N4" i="1"/>
  <c r="I5" i="1"/>
  <c r="I4" i="1"/>
  <c r="V5" i="1"/>
  <c r="V4" i="1"/>
  <c r="Q5" i="1"/>
  <c r="Q4" i="1"/>
  <c r="AC38" i="1"/>
  <c r="AE9" i="1" l="1"/>
  <c r="Q9" i="1"/>
  <c r="AU9" i="1"/>
  <c r="AV5" i="1" s="1"/>
  <c r="C40" i="1" s="1"/>
  <c r="BB53" i="1"/>
  <c r="BA46" i="1"/>
  <c r="AK53" i="1"/>
  <c r="AE23" i="1"/>
  <c r="AU16" i="1"/>
  <c r="AV12" i="1" s="1"/>
  <c r="J40" i="1" s="1"/>
  <c r="AE16" i="1"/>
  <c r="Q16" i="1"/>
  <c r="V16" i="1"/>
  <c r="W12" i="1" s="1"/>
  <c r="E46" i="1"/>
  <c r="V9" i="1"/>
  <c r="N9" i="1"/>
  <c r="O5" i="1" s="1"/>
  <c r="I9" i="1"/>
  <c r="J5" i="1" s="1"/>
  <c r="AN19" i="1"/>
  <c r="R33" i="1" s="1"/>
  <c r="AO12" i="1"/>
  <c r="AO26" i="1"/>
  <c r="AO5" i="1"/>
  <c r="AG26" i="1"/>
  <c r="AV33" i="1"/>
  <c r="AG40" i="1" s="1"/>
  <c r="AO33" i="1"/>
  <c r="AN40" i="1" s="1"/>
  <c r="AV26" i="1"/>
  <c r="AN26" i="1"/>
  <c r="Y33" i="1" s="1"/>
  <c r="AV19" i="1"/>
  <c r="R40" i="1" s="1"/>
  <c r="AG19" i="1"/>
  <c r="AO19" i="1"/>
  <c r="W40" i="1" s="1"/>
  <c r="AG12" i="1"/>
  <c r="AN12" i="1"/>
  <c r="J33" i="1" s="1"/>
  <c r="AN5" i="1"/>
  <c r="C33" i="1" s="1"/>
  <c r="AG5" i="1"/>
  <c r="E17" i="1"/>
  <c r="T31" i="1"/>
  <c r="L31" i="1"/>
  <c r="L24" i="1"/>
  <c r="E31" i="1"/>
  <c r="E24" i="1"/>
  <c r="AS11" i="1" l="1"/>
  <c r="AK25" i="1"/>
  <c r="G33" i="1"/>
  <c r="E32" i="1" s="1"/>
  <c r="AK4" i="1"/>
  <c r="G40" i="1"/>
  <c r="E39" i="1" s="1"/>
  <c r="AS4" i="1"/>
  <c r="AK39" i="1"/>
  <c r="O33" i="1"/>
  <c r="L32" i="1" s="1"/>
  <c r="AK11" i="1"/>
  <c r="W33" i="1"/>
  <c r="T32" i="1" s="1"/>
  <c r="AK18" i="1"/>
  <c r="T39" i="1"/>
  <c r="AS25" i="1"/>
  <c r="BA32" i="1"/>
  <c r="L4" i="1"/>
  <c r="C12" i="1"/>
  <c r="G12" i="1"/>
  <c r="O40" i="1"/>
  <c r="L39" i="1" s="1"/>
  <c r="Y40" i="1"/>
  <c r="AS32" i="1"/>
  <c r="L46" i="1"/>
  <c r="AS18" i="1"/>
  <c r="AF33" i="1"/>
  <c r="AF40" i="1"/>
  <c r="Y12" i="1"/>
  <c r="AF19" i="1"/>
  <c r="R26" i="1" s="1"/>
  <c r="J19" i="1"/>
  <c r="AF5" i="1"/>
  <c r="C26" i="1" s="1"/>
  <c r="Y19" i="1"/>
  <c r="W5" i="1"/>
  <c r="C19" i="1" s="1"/>
  <c r="R12" i="1"/>
  <c r="AF12" i="1"/>
  <c r="J26" i="1" s="1"/>
  <c r="Y5" i="1"/>
  <c r="R5" i="1"/>
  <c r="AC39" i="1" l="1"/>
  <c r="BB11" i="1"/>
  <c r="G26" i="1"/>
  <c r="E25" i="1" s="1"/>
  <c r="AC4" i="1"/>
  <c r="BB39" i="1"/>
  <c r="G19" i="1"/>
  <c r="E18" i="1" s="1"/>
  <c r="T4" i="1"/>
  <c r="AX4" i="1" s="1"/>
  <c r="BA4" i="1"/>
  <c r="E11" i="1"/>
  <c r="O26" i="1"/>
  <c r="L25" i="1" s="1"/>
  <c r="AC11" i="1"/>
  <c r="BA11" i="1"/>
  <c r="O19" i="1"/>
  <c r="L18" i="1" s="1"/>
  <c r="T11" i="1"/>
  <c r="BB32" i="1"/>
  <c r="BA18" i="1"/>
  <c r="W26" i="1"/>
  <c r="T25" i="1" s="1"/>
  <c r="AC18" i="1"/>
  <c r="BA25" i="1"/>
  <c r="BA39" i="1"/>
  <c r="AC32" i="1"/>
  <c r="BB4" i="1"/>
  <c r="T53" i="1"/>
  <c r="L53" i="1"/>
  <c r="T46" i="1"/>
  <c r="AC46" i="1"/>
  <c r="BH53" i="1"/>
  <c r="BH46" i="1"/>
  <c r="AX53" i="1"/>
  <c r="BH39" i="1"/>
  <c r="BH11" i="1"/>
  <c r="BH4" i="1"/>
  <c r="BH32" i="1"/>
  <c r="BH25" i="1"/>
  <c r="BH18" i="1"/>
  <c r="BB25" i="1" l="1"/>
  <c r="BB18" i="1"/>
  <c r="AX18" i="1"/>
  <c r="AY18" i="1"/>
  <c r="AX25" i="1"/>
  <c r="AY25" i="1"/>
  <c r="AY39" i="1"/>
  <c r="AX39" i="1"/>
  <c r="AY11" i="1"/>
  <c r="AX11" i="1"/>
  <c r="BI11" i="1"/>
  <c r="BI39" i="1"/>
  <c r="BI18" i="1"/>
  <c r="BI4" i="1"/>
  <c r="BI25" i="1"/>
  <c r="BI32" i="1"/>
  <c r="BI53" i="1"/>
  <c r="BI46" i="1"/>
  <c r="AX46" i="1"/>
  <c r="AY46" i="1"/>
  <c r="BC46" i="1"/>
  <c r="BC39" i="1"/>
  <c r="BC11" i="1"/>
  <c r="AZ4" i="1" l="1"/>
  <c r="AY32" i="1"/>
  <c r="AX32" i="1"/>
  <c r="BD11" i="1"/>
  <c r="BD39" i="1"/>
  <c r="BD46" i="1"/>
  <c r="BC25" i="1"/>
  <c r="BC32" i="1"/>
  <c r="BC18" i="1"/>
  <c r="BD32" i="1" l="1"/>
  <c r="BD25" i="1"/>
  <c r="BD18" i="1"/>
  <c r="C54" i="1" l="1"/>
  <c r="BA53" i="1" s="1"/>
  <c r="BC53" i="1" s="1"/>
  <c r="BD53" i="1" s="1"/>
  <c r="BC4" i="1"/>
  <c r="BE4" i="1" l="1"/>
  <c r="BE11" i="1"/>
  <c r="AW11" i="1" s="1"/>
  <c r="BE39" i="1"/>
  <c r="AW39" i="1" s="1"/>
  <c r="BE18" i="1"/>
  <c r="AW18" i="1" s="1"/>
  <c r="BE32" i="1"/>
  <c r="AW32" i="1" s="1"/>
  <c r="BE25" i="1"/>
  <c r="AW25" i="1" s="1"/>
  <c r="BE53" i="1"/>
  <c r="AW53" i="1" s="1"/>
  <c r="E53" i="1"/>
  <c r="AY53" i="1" s="1"/>
  <c r="BD4" i="1"/>
  <c r="BE46" i="1"/>
  <c r="AW46" i="1" s="1"/>
  <c r="AY4" i="1"/>
  <c r="AZ39" i="1" l="1"/>
  <c r="AZ32" i="1"/>
  <c r="AZ11" i="1"/>
  <c r="AZ46" i="1"/>
  <c r="AZ18" i="1"/>
  <c r="AZ25" i="1"/>
  <c r="AZ53" i="1"/>
  <c r="AW4" i="1"/>
  <c r="A4" i="1" s="1"/>
  <c r="A11" i="1" l="1"/>
  <c r="A39" i="1"/>
  <c r="A25" i="1"/>
  <c r="A32" i="1"/>
  <c r="A18" i="1"/>
  <c r="A53" i="1"/>
  <c r="A46" i="1"/>
</calcChain>
</file>

<file path=xl/sharedStrings.xml><?xml version="1.0" encoding="utf-8"?>
<sst xmlns="http://schemas.openxmlformats.org/spreadsheetml/2006/main" count="236" uniqueCount="26">
  <si>
    <t>順位</t>
    <rPh sb="0" eb="2">
      <t>ジュンイ</t>
    </rPh>
    <phoneticPr fontId="1"/>
  </si>
  <si>
    <t>チーム</t>
    <phoneticPr fontId="1"/>
  </si>
  <si>
    <t>-</t>
    <phoneticPr fontId="1"/>
  </si>
  <si>
    <t>得セット</t>
    <rPh sb="0" eb="1">
      <t>トク</t>
    </rPh>
    <phoneticPr fontId="1"/>
  </si>
  <si>
    <t>失セット</t>
    <rPh sb="0" eb="1">
      <t>シツ</t>
    </rPh>
    <phoneticPr fontId="1"/>
  </si>
  <si>
    <t>セット率</t>
    <rPh sb="3" eb="4">
      <t>リツ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</si>
  <si>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</si>
  <si>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</si>
  <si>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得失点率</t>
    <rPh sb="0" eb="3">
      <t>トクシッテン</t>
    </rPh>
    <rPh sb="3" eb="4">
      <t>リツ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</si>
  <si>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</si>
  <si>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</si>
  <si>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勝敗順</t>
    <rPh sb="0" eb="2">
      <t>ショウハイ</t>
    </rPh>
    <rPh sb="2" eb="3">
      <t>ジュン</t>
    </rPh>
    <phoneticPr fontId="1"/>
  </si>
  <si>
    <t>セット率順</t>
    <rPh sb="3" eb="4">
      <t>リツ</t>
    </rPh>
    <rPh sb="4" eb="5">
      <t>ジュン</t>
    </rPh>
    <phoneticPr fontId="1"/>
  </si>
  <si>
    <t>得点率順</t>
    <rPh sb="0" eb="2">
      <t>トクテン</t>
    </rPh>
    <rPh sb="2" eb="3">
      <t>リツ</t>
    </rPh>
    <rPh sb="3" eb="4">
      <t>ジュン</t>
    </rPh>
    <phoneticPr fontId="1"/>
  </si>
  <si>
    <t>-</t>
    <phoneticPr fontId="1"/>
  </si>
  <si>
    <t>-</t>
    <phoneticPr fontId="1"/>
  </si>
  <si>
    <t>順位</t>
    <rPh sb="0" eb="2">
      <t>ジュンイ</t>
    </rPh>
    <phoneticPr fontId="1"/>
  </si>
  <si>
    <t>２０１８年春季関東大学男子４部Ａ　バレーボールリーグ戦星取表</t>
    <rPh sb="4" eb="5">
      <t>ネン</t>
    </rPh>
    <rPh sb="5" eb="6">
      <t>ハル</t>
    </rPh>
    <rPh sb="6" eb="7">
      <t>キ</t>
    </rPh>
    <rPh sb="7" eb="9">
      <t>カントウ</t>
    </rPh>
    <rPh sb="9" eb="11">
      <t>ダイガク</t>
    </rPh>
    <rPh sb="11" eb="13">
      <t>ダンシ</t>
    </rPh>
    <rPh sb="14" eb="15">
      <t>ブ</t>
    </rPh>
    <rPh sb="26" eb="27">
      <t>セン</t>
    </rPh>
    <rPh sb="27" eb="30">
      <t>ホシトリヒョウ</t>
    </rPh>
    <phoneticPr fontId="1"/>
  </si>
  <si>
    <t>東京大</t>
    <rPh sb="0" eb="3">
      <t>トウキョウダイ</t>
    </rPh>
    <phoneticPr fontId="1"/>
  </si>
  <si>
    <t>創価大</t>
    <rPh sb="0" eb="2">
      <t>ソウカ</t>
    </rPh>
    <rPh sb="2" eb="3">
      <t>ダイ</t>
    </rPh>
    <phoneticPr fontId="1"/>
  </si>
  <si>
    <t>東洋大</t>
    <rPh sb="0" eb="3">
      <t>トウヨウダイ</t>
    </rPh>
    <phoneticPr fontId="1"/>
  </si>
  <si>
    <t>一橋大</t>
    <rPh sb="0" eb="3">
      <t>ヒトツバシダイ</t>
    </rPh>
    <phoneticPr fontId="1"/>
  </si>
  <si>
    <t>茨城大</t>
    <rPh sb="0" eb="3">
      <t>イバラキダイ</t>
    </rPh>
    <phoneticPr fontId="1"/>
  </si>
  <si>
    <t>横浜市立</t>
    <rPh sb="0" eb="2">
      <t>ヨコハマ</t>
    </rPh>
    <rPh sb="2" eb="4">
      <t>イチリツ</t>
    </rPh>
    <phoneticPr fontId="1"/>
  </si>
  <si>
    <t>没収</t>
    <rPh sb="0" eb="2">
      <t>ボッシュウ</t>
    </rPh>
    <phoneticPr fontId="1"/>
  </si>
  <si>
    <t>最終結果</t>
    <rPh sb="0" eb="4">
      <t>サイシュウケッカ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</si>
</sst>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0" xfId="0" applyFont="1">
      <alignment vertical="center"/>
    </xf>
    <xf numFmtId="0" fontId="0" fillId="0" borderId="56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6"/>
  <sheetViews>
    <sheetView tabSelected="1" view="pageBreakPreview" topLeftCell="A7" zoomScale="50" zoomScaleNormal="25" zoomScaleSheetLayoutView="50" workbookViewId="0">
      <selection activeCell="AX62" sqref="AX62"/>
    </sheetView>
  </sheetViews>
  <sheetFormatPr baseColWidth="10" defaultColWidth="8.83203125" defaultRowHeight="17"/>
  <cols>
    <col min="1" max="1" width="7.83203125" customWidth="1"/>
    <col min="2" max="2" width="12.6640625" customWidth="1"/>
    <col min="3" max="3" width="7.83203125" style="12" customWidth="1"/>
    <col min="4" max="4" width="6.6640625" style="12" customWidth="1"/>
    <col min="5" max="5" width="7.83203125" style="1" customWidth="1"/>
    <col min="6" max="6" width="6.6640625" style="12" customWidth="1"/>
    <col min="7" max="7" width="7.83203125" style="12" customWidth="1"/>
    <col min="8" max="9" width="7.83203125" style="1" hidden="1" customWidth="1"/>
    <col min="10" max="10" width="7.83203125" style="12" customWidth="1"/>
    <col min="11" max="11" width="6.6640625" style="12" customWidth="1"/>
    <col min="12" max="12" width="7.83203125" style="1" customWidth="1"/>
    <col min="13" max="13" width="6.6640625" style="12" customWidth="1"/>
    <col min="14" max="14" width="7.83203125" style="1" hidden="1" customWidth="1"/>
    <col min="15" max="15" width="7.83203125" style="12" customWidth="1"/>
    <col min="16" max="17" width="7.83203125" style="1" hidden="1" customWidth="1"/>
    <col min="18" max="18" width="7.83203125" style="12" customWidth="1"/>
    <col min="19" max="19" width="6.6640625" style="12" customWidth="1"/>
    <col min="20" max="20" width="7.83203125" style="1" customWidth="1"/>
    <col min="21" max="21" width="6.6640625" style="12" customWidth="1"/>
    <col min="22" max="22" width="7.83203125" style="1" hidden="1" customWidth="1"/>
    <col min="23" max="23" width="7.83203125" style="12" customWidth="1"/>
    <col min="24" max="24" width="7.83203125" style="1" hidden="1" customWidth="1"/>
    <col min="25" max="25" width="7.83203125" style="12" customWidth="1"/>
    <col min="26" max="27" width="7.83203125" style="1" hidden="1" customWidth="1"/>
    <col min="28" max="28" width="6.6640625" style="12" customWidth="1"/>
    <col min="29" max="29" width="7.83203125" style="1" customWidth="1"/>
    <col min="30" max="30" width="6.6640625" style="12" customWidth="1"/>
    <col min="31" max="31" width="7.83203125" style="1" hidden="1" customWidth="1"/>
    <col min="32" max="33" width="7.83203125" style="12" customWidth="1"/>
    <col min="34" max="35" width="7.83203125" style="1" hidden="1" customWidth="1"/>
    <col min="36" max="36" width="6.6640625" style="12" customWidth="1"/>
    <col min="37" max="37" width="7.83203125" style="1" customWidth="1"/>
    <col min="38" max="38" width="6.6640625" style="12" customWidth="1"/>
    <col min="39" max="39" width="7.83203125" style="1" hidden="1" customWidth="1"/>
    <col min="40" max="41" width="7.83203125" style="12" customWidth="1"/>
    <col min="42" max="43" width="7.83203125" style="1" hidden="1" customWidth="1"/>
    <col min="44" max="44" width="6.6640625" style="12" customWidth="1"/>
    <col min="45" max="45" width="7.83203125" style="1" customWidth="1"/>
    <col min="46" max="46" width="6.6640625" style="12" customWidth="1"/>
    <col min="47" max="47" width="7.83203125" style="1" hidden="1" customWidth="1"/>
    <col min="48" max="48" width="7.83203125" style="12" customWidth="1"/>
    <col min="49" max="49" width="0.1640625" style="1" customWidth="1"/>
    <col min="50" max="51" width="7.83203125" customWidth="1"/>
    <col min="52" max="52" width="7.83203125" hidden="1" customWidth="1"/>
    <col min="53" max="53" width="8.33203125" customWidth="1"/>
    <col min="54" max="54" width="8.6640625" customWidth="1"/>
    <col min="55" max="55" width="7.83203125" hidden="1" customWidth="1"/>
    <col min="56" max="56" width="9.1640625" customWidth="1"/>
    <col min="57" max="57" width="7.83203125" hidden="1" customWidth="1"/>
    <col min="58" max="59" width="7.83203125" customWidth="1"/>
    <col min="60" max="61" width="7.83203125" hidden="1" customWidth="1"/>
    <col min="62" max="62" width="7.83203125" customWidth="1"/>
  </cols>
  <sheetData>
    <row r="1" spans="1:66" ht="60.75" customHeight="1">
      <c r="A1" s="99" t="s">
        <v>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</row>
    <row r="2" spans="1:66" ht="18" thickBot="1">
      <c r="AG2" s="8"/>
      <c r="AH2" s="4"/>
      <c r="AI2" s="4"/>
      <c r="AJ2" s="8"/>
      <c r="AK2" s="4"/>
      <c r="AL2" s="8"/>
      <c r="AM2" s="4"/>
      <c r="AN2" s="8"/>
      <c r="AO2" s="8"/>
      <c r="AP2" s="4"/>
      <c r="AQ2" s="4"/>
      <c r="AR2" s="8"/>
      <c r="AS2" s="4"/>
      <c r="AT2" s="8"/>
      <c r="AU2" s="4"/>
      <c r="AV2" s="8"/>
      <c r="AW2" s="2"/>
    </row>
    <row r="3" spans="1:66" s="11" customFormat="1" ht="20.25" customHeight="1" thickBot="1">
      <c r="A3" s="16" t="s">
        <v>0</v>
      </c>
      <c r="B3" s="17" t="s">
        <v>1</v>
      </c>
      <c r="C3" s="121" t="str">
        <f>B4</f>
        <v>東京大</v>
      </c>
      <c r="D3" s="121"/>
      <c r="E3" s="121"/>
      <c r="F3" s="121"/>
      <c r="G3" s="122"/>
      <c r="H3" s="66"/>
      <c r="I3" s="66"/>
      <c r="J3" s="121" t="str">
        <f>B11</f>
        <v>創価大</v>
      </c>
      <c r="K3" s="121"/>
      <c r="L3" s="121"/>
      <c r="M3" s="121"/>
      <c r="N3" s="121"/>
      <c r="O3" s="122"/>
      <c r="P3" s="66"/>
      <c r="Q3" s="66"/>
      <c r="R3" s="121" t="str">
        <f>B18</f>
        <v>東洋大</v>
      </c>
      <c r="S3" s="121"/>
      <c r="T3" s="121"/>
      <c r="U3" s="121"/>
      <c r="V3" s="121"/>
      <c r="W3" s="121"/>
      <c r="X3" s="66"/>
      <c r="Y3" s="126" t="str">
        <f>B25</f>
        <v>一橋大</v>
      </c>
      <c r="Z3" s="121"/>
      <c r="AA3" s="121"/>
      <c r="AB3" s="121"/>
      <c r="AC3" s="121"/>
      <c r="AD3" s="121"/>
      <c r="AE3" s="121"/>
      <c r="AF3" s="122"/>
      <c r="AG3" s="121" t="str">
        <f>B32</f>
        <v>茨城大</v>
      </c>
      <c r="AH3" s="121"/>
      <c r="AI3" s="121"/>
      <c r="AJ3" s="121"/>
      <c r="AK3" s="121"/>
      <c r="AL3" s="121"/>
      <c r="AM3" s="121"/>
      <c r="AN3" s="121"/>
      <c r="AO3" s="126" t="str">
        <f>B39</f>
        <v>横浜市立</v>
      </c>
      <c r="AP3" s="121"/>
      <c r="AQ3" s="121"/>
      <c r="AR3" s="121"/>
      <c r="AS3" s="121"/>
      <c r="AT3" s="121"/>
      <c r="AU3" s="121"/>
      <c r="AV3" s="121"/>
      <c r="AW3" s="66" t="s">
        <v>16</v>
      </c>
      <c r="AX3" s="18" t="s">
        <v>9</v>
      </c>
      <c r="AY3" s="19" t="s">
        <v>10</v>
      </c>
      <c r="AZ3" s="19" t="s">
        <v>11</v>
      </c>
      <c r="BA3" s="20" t="s">
        <v>3</v>
      </c>
      <c r="BB3" s="21" t="s">
        <v>4</v>
      </c>
      <c r="BC3" s="19"/>
      <c r="BD3" s="19" t="s">
        <v>5</v>
      </c>
      <c r="BE3" s="21" t="s">
        <v>12</v>
      </c>
      <c r="BF3" s="20" t="s">
        <v>6</v>
      </c>
      <c r="BG3" s="21" t="s">
        <v>7</v>
      </c>
      <c r="BH3" s="22" t="s">
        <v>8</v>
      </c>
      <c r="BI3" s="9" t="s">
        <v>13</v>
      </c>
      <c r="BJ3" s="10"/>
    </row>
    <row r="4" spans="1:66" s="14" customFormat="1" ht="23.25" customHeight="1" thickTop="1">
      <c r="A4" s="113">
        <f>RANK($AW$4,$AW$4:$AW$45)</f>
        <v>5</v>
      </c>
      <c r="B4" s="112" t="s">
        <v>18</v>
      </c>
      <c r="C4" s="115"/>
      <c r="D4" s="116"/>
      <c r="E4" s="116"/>
      <c r="F4" s="116"/>
      <c r="G4" s="117"/>
      <c r="H4" s="23"/>
      <c r="I4" s="24" t="str">
        <f>IF(K5&gt;M5,"1","0")</f>
        <v>0</v>
      </c>
      <c r="J4" s="23"/>
      <c r="K4" s="23"/>
      <c r="L4" s="23" t="str">
        <f>IF(J5&gt;=2,"○",IF(O5&gt;=2,"●",""))</f>
        <v>●</v>
      </c>
      <c r="M4" s="23"/>
      <c r="N4" s="24" t="str">
        <f>IF(M5&gt;K5,"1","0")</f>
        <v>1</v>
      </c>
      <c r="O4" s="25"/>
      <c r="P4" s="23"/>
      <c r="Q4" s="24" t="str">
        <f>IF(S5&gt;U5,"1","0")</f>
        <v>1</v>
      </c>
      <c r="R4" s="23"/>
      <c r="S4" s="23"/>
      <c r="T4" s="23" t="str">
        <f>IF(R5&gt;=2,"○",IF(W5&gt;=2,"●",""))</f>
        <v>○</v>
      </c>
      <c r="U4" s="23"/>
      <c r="V4" s="24" t="str">
        <f>IF(U5&gt;S5,"1","0")</f>
        <v>0</v>
      </c>
      <c r="W4" s="23"/>
      <c r="X4" s="23"/>
      <c r="Y4" s="26"/>
      <c r="Z4" s="23"/>
      <c r="AA4" s="24" t="str">
        <f>IF(AB5&gt;AD5,"1","0")</f>
        <v>1</v>
      </c>
      <c r="AB4" s="23"/>
      <c r="AC4" s="23" t="str">
        <f>IF(Y5&gt;=2,"○",IF(AF5&gt;=2,"●",""))</f>
        <v>●</v>
      </c>
      <c r="AD4" s="23"/>
      <c r="AE4" s="24" t="str">
        <f>IF(AD5&gt;AB5,"1","0")</f>
        <v>0</v>
      </c>
      <c r="AF4" s="25"/>
      <c r="AG4" s="23"/>
      <c r="AH4" s="23"/>
      <c r="AI4" s="24" t="str">
        <f>IF(AJ5&gt;AL5,"1","0")</f>
        <v>0</v>
      </c>
      <c r="AJ4" s="23"/>
      <c r="AK4" s="23" t="str">
        <f>IF(AG5&gt;=2,"○",IF(AN5&gt;=2,"●",""))</f>
        <v>●</v>
      </c>
      <c r="AL4" s="23"/>
      <c r="AM4" s="24" t="str">
        <f>IF(AL5&gt;AJ5,"1","0")</f>
        <v>1</v>
      </c>
      <c r="AN4" s="27"/>
      <c r="AO4" s="23"/>
      <c r="AP4" s="23"/>
      <c r="AQ4" s="24" t="str">
        <f>IF(AR5&gt;AT5,"1","0")</f>
        <v>1</v>
      </c>
      <c r="AR4" s="23"/>
      <c r="AS4" s="23" t="str">
        <f>IF(AO5&gt;=2,"○",IF(AV5&gt;=2,"●",""))</f>
        <v>○</v>
      </c>
      <c r="AT4" s="23"/>
      <c r="AU4" s="24" t="str">
        <f>IF(AT5&gt;AR5,"1","0")</f>
        <v>0</v>
      </c>
      <c r="AV4" s="25"/>
      <c r="AW4" s="128">
        <f>AX4*100+BE4*10+BI4</f>
        <v>223</v>
      </c>
      <c r="AX4" s="103">
        <f>COUNTIF(L4:AV4,"○")</f>
        <v>2</v>
      </c>
      <c r="AY4" s="82">
        <f>COUNTIF(L4:AV10,"●")</f>
        <v>3</v>
      </c>
      <c r="AZ4" s="81">
        <f>RANK(AX4,$AX$3:$AX$31,0)</f>
        <v>2</v>
      </c>
      <c r="BA4" s="109">
        <f>J5+R5+Y5+AG5+AO5</f>
        <v>5</v>
      </c>
      <c r="BB4" s="91">
        <f>O5+W5+AF5+AN5+AV5</f>
        <v>7</v>
      </c>
      <c r="BC4" s="81">
        <f>IF(ISERROR(BA4/BB4),10,(BA4/BB4))</f>
        <v>0.7142857142857143</v>
      </c>
      <c r="BD4" s="81">
        <f>IF(BC4=10,"MAX",BC4)</f>
        <v>0.7142857142857143</v>
      </c>
      <c r="BE4" s="91">
        <f>RANK(BC4,$BC$3:$BC$59,1)</f>
        <v>2</v>
      </c>
      <c r="BF4" s="109">
        <f>Z5+P5+H5+AH5+AP5</f>
        <v>191</v>
      </c>
      <c r="BG4" s="91">
        <f>H6+P6+Z6+AH6+AP6</f>
        <v>292</v>
      </c>
      <c r="BH4" s="85">
        <f>IF(ISERROR(BF4/BG4),0,(BF4/BG4))</f>
        <v>0.65410958904109584</v>
      </c>
      <c r="BI4" s="80">
        <f>RANK(BH4,$BH$4:$BH$59,1)</f>
        <v>3</v>
      </c>
      <c r="BJ4" s="13"/>
    </row>
    <row r="5" spans="1:66" ht="15.75" customHeight="1">
      <c r="A5" s="114"/>
      <c r="B5" s="110"/>
      <c r="C5" s="115"/>
      <c r="D5" s="116"/>
      <c r="E5" s="116"/>
      <c r="F5" s="116"/>
      <c r="G5" s="117"/>
      <c r="H5" s="28">
        <f>K5+K6+K9+K7+K8</f>
        <v>0</v>
      </c>
      <c r="I5" s="29" t="str">
        <f>IF(K6&gt;M6,"1","0")</f>
        <v>0</v>
      </c>
      <c r="J5" s="92">
        <f>I9</f>
        <v>0</v>
      </c>
      <c r="K5" s="61">
        <v>0</v>
      </c>
      <c r="L5" s="31" t="s">
        <v>2</v>
      </c>
      <c r="M5" s="61">
        <v>25</v>
      </c>
      <c r="N5" s="29" t="str">
        <f>IF(M6&gt;K6,"1","0")</f>
        <v>1</v>
      </c>
      <c r="O5" s="95">
        <f>N9</f>
        <v>2</v>
      </c>
      <c r="P5" s="28">
        <f>S5+S6+S9+S7+S8</f>
        <v>71</v>
      </c>
      <c r="Q5" s="29" t="str">
        <f>IF(S6&gt;U6,"1","0")</f>
        <v>0</v>
      </c>
      <c r="R5" s="95">
        <f>Q9</f>
        <v>2</v>
      </c>
      <c r="S5" s="61">
        <v>25</v>
      </c>
      <c r="T5" s="31" t="s">
        <v>2</v>
      </c>
      <c r="U5" s="61">
        <v>21</v>
      </c>
      <c r="V5" s="29" t="str">
        <f>IF(U6&gt;S6,"1","0")</f>
        <v>1</v>
      </c>
      <c r="W5" s="107">
        <f>V9</f>
        <v>1</v>
      </c>
      <c r="X5" s="31"/>
      <c r="Y5" s="95">
        <f>AA9</f>
        <v>1</v>
      </c>
      <c r="Z5" s="28">
        <f>AB5+AB6+AB9+AB7+AB8</f>
        <v>64</v>
      </c>
      <c r="AA5" s="29" t="str">
        <f t="shared" ref="AA5:AA8" si="0">IF(AB6&gt;AD6,"1","0")</f>
        <v>0</v>
      </c>
      <c r="AB5" s="61">
        <v>25</v>
      </c>
      <c r="AC5" s="31" t="s">
        <v>2</v>
      </c>
      <c r="AD5" s="58">
        <v>21</v>
      </c>
      <c r="AE5" s="29" t="str">
        <f>IF(AD6&gt;AB6,"1","0")</f>
        <v>1</v>
      </c>
      <c r="AF5" s="92">
        <f>AE9</f>
        <v>2</v>
      </c>
      <c r="AG5" s="127">
        <f>AI9</f>
        <v>0</v>
      </c>
      <c r="AH5" s="28">
        <f>AJ5+AJ6+AJ9+AJ7+AJ8</f>
        <v>0</v>
      </c>
      <c r="AI5" s="29" t="str">
        <f t="shared" ref="AI5:AI8" si="1">IF(AJ6&gt;AL6,"1","0")</f>
        <v>0</v>
      </c>
      <c r="AJ5" s="61">
        <v>0</v>
      </c>
      <c r="AK5" s="31" t="s">
        <v>15</v>
      </c>
      <c r="AL5" s="58">
        <v>25</v>
      </c>
      <c r="AM5" s="29" t="str">
        <f t="shared" ref="AM5:AM8" si="2">IF(AL6&gt;AJ6,"1","0")</f>
        <v>1</v>
      </c>
      <c r="AN5" s="92">
        <f>AM9</f>
        <v>2</v>
      </c>
      <c r="AO5" s="82">
        <f>AQ9</f>
        <v>2</v>
      </c>
      <c r="AP5" s="28">
        <f>AR5+AR6+AR9+AR7+AR8</f>
        <v>56</v>
      </c>
      <c r="AQ5" s="29" t="str">
        <f t="shared" ref="AQ5:AQ8" si="3">IF(AR6&gt;AT6,"1","0")</f>
        <v>1</v>
      </c>
      <c r="AR5" s="64">
        <v>30</v>
      </c>
      <c r="AS5" s="31" t="s">
        <v>2</v>
      </c>
      <c r="AT5" s="58">
        <v>28</v>
      </c>
      <c r="AU5" s="29" t="str">
        <f>IF(AT6&gt;AR6,"1","0")</f>
        <v>0</v>
      </c>
      <c r="AV5" s="92">
        <f>AU9</f>
        <v>0</v>
      </c>
      <c r="AW5" s="129"/>
      <c r="AX5" s="101"/>
      <c r="AY5" s="82"/>
      <c r="AZ5" s="82"/>
      <c r="BA5" s="95"/>
      <c r="BB5" s="92"/>
      <c r="BC5" s="82"/>
      <c r="BD5" s="82"/>
      <c r="BE5" s="92"/>
      <c r="BF5" s="95"/>
      <c r="BG5" s="92"/>
      <c r="BH5" s="86"/>
      <c r="BI5" s="80"/>
      <c r="BJ5" s="5"/>
    </row>
    <row r="6" spans="1:66" ht="15.75" customHeight="1">
      <c r="A6" s="114"/>
      <c r="B6" s="110"/>
      <c r="C6" s="115"/>
      <c r="D6" s="116"/>
      <c r="E6" s="116"/>
      <c r="F6" s="116"/>
      <c r="G6" s="117"/>
      <c r="H6" s="32">
        <f>M5+M6+M9+M7+M8</f>
        <v>50</v>
      </c>
      <c r="I6" s="29" t="str">
        <f>IF(K7&gt;M7,"1","0")</f>
        <v>0</v>
      </c>
      <c r="J6" s="92"/>
      <c r="K6" s="61">
        <v>0</v>
      </c>
      <c r="L6" s="31" t="s">
        <v>2</v>
      </c>
      <c r="M6" s="61">
        <v>25</v>
      </c>
      <c r="N6" s="29" t="str">
        <f>IF(M7&gt;K7,"1","0")</f>
        <v>0</v>
      </c>
      <c r="O6" s="95"/>
      <c r="P6" s="32">
        <f>U5+U6+U9+U7+U8</f>
        <v>69</v>
      </c>
      <c r="Q6" s="29" t="str">
        <f t="shared" ref="Q6:Q8" si="4">IF(S7&gt;U7,"1","0")</f>
        <v>1</v>
      </c>
      <c r="R6" s="95"/>
      <c r="S6" s="61">
        <v>21</v>
      </c>
      <c r="T6" s="31" t="s">
        <v>2</v>
      </c>
      <c r="U6" s="61">
        <v>25</v>
      </c>
      <c r="V6" s="29" t="str">
        <f t="shared" ref="V6:V8" si="5">IF(U7&gt;S7,"1","0")</f>
        <v>0</v>
      </c>
      <c r="W6" s="107"/>
      <c r="X6" s="31"/>
      <c r="Y6" s="95"/>
      <c r="Z6" s="32">
        <f>AD5+AD6+AD9+AD7+AD8</f>
        <v>71</v>
      </c>
      <c r="AA6" s="29" t="str">
        <f t="shared" si="0"/>
        <v>0</v>
      </c>
      <c r="AB6" s="61">
        <v>19</v>
      </c>
      <c r="AC6" s="31" t="s">
        <v>14</v>
      </c>
      <c r="AD6" s="58">
        <v>25</v>
      </c>
      <c r="AE6" s="29" t="str">
        <f t="shared" ref="AE6:AE8" si="6">IF(AD7&gt;AB7,"1","0")</f>
        <v>1</v>
      </c>
      <c r="AF6" s="92"/>
      <c r="AG6" s="127"/>
      <c r="AH6" s="33">
        <f>AL5+AL6+AL9+AL7+AL8</f>
        <v>50</v>
      </c>
      <c r="AI6" s="29" t="str">
        <f t="shared" si="1"/>
        <v>0</v>
      </c>
      <c r="AJ6" s="61">
        <v>0</v>
      </c>
      <c r="AK6" s="31" t="s">
        <v>15</v>
      </c>
      <c r="AL6" s="58">
        <v>25</v>
      </c>
      <c r="AM6" s="29" t="str">
        <f t="shared" si="2"/>
        <v>0</v>
      </c>
      <c r="AN6" s="92"/>
      <c r="AO6" s="82"/>
      <c r="AP6" s="32">
        <f>AT5+AT6+AT9+AT7+AT8</f>
        <v>52</v>
      </c>
      <c r="AQ6" s="29" t="str">
        <f t="shared" si="3"/>
        <v>0</v>
      </c>
      <c r="AR6" s="64">
        <v>26</v>
      </c>
      <c r="AS6" s="31" t="s">
        <v>14</v>
      </c>
      <c r="AT6" s="58">
        <v>24</v>
      </c>
      <c r="AU6" s="29" t="str">
        <f>IF(AT9&gt;AR9,"1","0")</f>
        <v>0</v>
      </c>
      <c r="AV6" s="92"/>
      <c r="AW6" s="129"/>
      <c r="AX6" s="101"/>
      <c r="AY6" s="82"/>
      <c r="AZ6" s="82"/>
      <c r="BA6" s="95"/>
      <c r="BB6" s="92"/>
      <c r="BC6" s="82"/>
      <c r="BD6" s="82"/>
      <c r="BE6" s="92"/>
      <c r="BF6" s="95"/>
      <c r="BG6" s="92"/>
      <c r="BH6" s="86"/>
      <c r="BI6" s="80"/>
      <c r="BJ6" s="5"/>
      <c r="BN6" s="69"/>
    </row>
    <row r="7" spans="1:66" ht="15.75" customHeight="1">
      <c r="A7" s="114"/>
      <c r="B7" s="110"/>
      <c r="C7" s="115"/>
      <c r="D7" s="116"/>
      <c r="E7" s="116"/>
      <c r="F7" s="116"/>
      <c r="G7" s="117"/>
      <c r="H7" s="32"/>
      <c r="I7" s="29" t="str">
        <f t="shared" ref="I7:I8" si="7">IF(K8&gt;M8,"1","0")</f>
        <v>0</v>
      </c>
      <c r="J7" s="92"/>
      <c r="K7" s="61"/>
      <c r="L7" s="31" t="s">
        <v>2</v>
      </c>
      <c r="M7" s="61"/>
      <c r="N7" s="29" t="str">
        <f t="shared" ref="N7:N8" si="8">IF(M8&gt;K8,"1","0")</f>
        <v>0</v>
      </c>
      <c r="O7" s="95"/>
      <c r="P7" s="32"/>
      <c r="Q7" s="29" t="str">
        <f t="shared" si="4"/>
        <v>0</v>
      </c>
      <c r="R7" s="95"/>
      <c r="S7" s="61">
        <v>25</v>
      </c>
      <c r="T7" s="31" t="s">
        <v>2</v>
      </c>
      <c r="U7" s="61">
        <v>23</v>
      </c>
      <c r="V7" s="29" t="str">
        <f t="shared" si="5"/>
        <v>0</v>
      </c>
      <c r="W7" s="107"/>
      <c r="X7" s="31"/>
      <c r="Y7" s="95"/>
      <c r="Z7" s="32"/>
      <c r="AA7" s="29" t="str">
        <f t="shared" si="0"/>
        <v>0</v>
      </c>
      <c r="AB7" s="61">
        <v>20</v>
      </c>
      <c r="AC7" s="31" t="s">
        <v>2</v>
      </c>
      <c r="AD7" s="58">
        <v>25</v>
      </c>
      <c r="AE7" s="29" t="str">
        <f t="shared" si="6"/>
        <v>0</v>
      </c>
      <c r="AF7" s="92"/>
      <c r="AG7" s="127"/>
      <c r="AH7" s="33"/>
      <c r="AI7" s="29" t="str">
        <f t="shared" si="1"/>
        <v>0</v>
      </c>
      <c r="AJ7" s="61"/>
      <c r="AK7" s="31" t="s">
        <v>2</v>
      </c>
      <c r="AL7" s="58"/>
      <c r="AM7" s="29" t="str">
        <f t="shared" si="2"/>
        <v>0</v>
      </c>
      <c r="AN7" s="92"/>
      <c r="AO7" s="82"/>
      <c r="AP7" s="32"/>
      <c r="AQ7" s="29" t="str">
        <f t="shared" si="3"/>
        <v>0</v>
      </c>
      <c r="AR7" s="64"/>
      <c r="AS7" s="31" t="s">
        <v>2</v>
      </c>
      <c r="AT7" s="58"/>
      <c r="AU7" s="29" t="str">
        <f>IF(AT8&gt;AR8,"1","0")</f>
        <v>0</v>
      </c>
      <c r="AV7" s="92"/>
      <c r="AW7" s="129"/>
      <c r="AX7" s="101"/>
      <c r="AY7" s="82"/>
      <c r="AZ7" s="82"/>
      <c r="BA7" s="95"/>
      <c r="BB7" s="92"/>
      <c r="BC7" s="82"/>
      <c r="BD7" s="82"/>
      <c r="BE7" s="92"/>
      <c r="BF7" s="95"/>
      <c r="BG7" s="92"/>
      <c r="BH7" s="86"/>
      <c r="BI7" s="80"/>
      <c r="BJ7" s="5"/>
    </row>
    <row r="8" spans="1:66" ht="15.75" hidden="1" customHeight="1">
      <c r="A8" s="114"/>
      <c r="B8" s="110"/>
      <c r="C8" s="115"/>
      <c r="D8" s="116"/>
      <c r="E8" s="116"/>
      <c r="F8" s="116"/>
      <c r="G8" s="117"/>
      <c r="H8" s="32"/>
      <c r="I8" s="29" t="str">
        <f t="shared" si="7"/>
        <v>0</v>
      </c>
      <c r="J8" s="92"/>
      <c r="K8" s="61"/>
      <c r="L8" s="31" t="s">
        <v>2</v>
      </c>
      <c r="M8" s="61"/>
      <c r="N8" s="29" t="str">
        <f t="shared" si="8"/>
        <v>0</v>
      </c>
      <c r="O8" s="95"/>
      <c r="P8" s="32"/>
      <c r="Q8" s="29" t="str">
        <f t="shared" si="4"/>
        <v>0</v>
      </c>
      <c r="R8" s="95"/>
      <c r="S8" s="61"/>
      <c r="T8" s="31" t="s">
        <v>2</v>
      </c>
      <c r="U8" s="61"/>
      <c r="V8" s="29" t="str">
        <f t="shared" si="5"/>
        <v>0</v>
      </c>
      <c r="W8" s="107"/>
      <c r="X8" s="31"/>
      <c r="Y8" s="95"/>
      <c r="Z8" s="32"/>
      <c r="AA8" s="29" t="str">
        <f t="shared" si="0"/>
        <v>0</v>
      </c>
      <c r="AB8" s="61"/>
      <c r="AC8" s="31" t="s">
        <v>2</v>
      </c>
      <c r="AD8" s="58"/>
      <c r="AE8" s="29" t="str">
        <f t="shared" si="6"/>
        <v>0</v>
      </c>
      <c r="AF8" s="92"/>
      <c r="AG8" s="127"/>
      <c r="AH8" s="33"/>
      <c r="AI8" s="29" t="str">
        <f t="shared" si="1"/>
        <v>0</v>
      </c>
      <c r="AJ8" s="61"/>
      <c r="AK8" s="31" t="s">
        <v>2</v>
      </c>
      <c r="AL8" s="58"/>
      <c r="AM8" s="29" t="str">
        <f t="shared" si="2"/>
        <v>0</v>
      </c>
      <c r="AN8" s="92"/>
      <c r="AO8" s="82"/>
      <c r="AP8" s="32"/>
      <c r="AQ8" s="29" t="str">
        <f t="shared" si="3"/>
        <v>0</v>
      </c>
      <c r="AR8" s="64"/>
      <c r="AS8" s="31" t="s">
        <v>2</v>
      </c>
      <c r="AT8" s="58"/>
      <c r="AU8" s="29" t="str">
        <f>IF(AT9&gt;AR9,"1","0")</f>
        <v>0</v>
      </c>
      <c r="AV8" s="92"/>
      <c r="AW8" s="129"/>
      <c r="AX8" s="101"/>
      <c r="AY8" s="82"/>
      <c r="AZ8" s="82"/>
      <c r="BA8" s="95"/>
      <c r="BB8" s="92"/>
      <c r="BC8" s="82"/>
      <c r="BD8" s="82"/>
      <c r="BE8" s="92"/>
      <c r="BF8" s="95"/>
      <c r="BG8" s="92"/>
      <c r="BH8" s="86"/>
      <c r="BI8" s="80"/>
      <c r="BJ8" s="5"/>
    </row>
    <row r="9" spans="1:66" ht="15.75" hidden="1" customHeight="1">
      <c r="A9" s="114"/>
      <c r="B9" s="110"/>
      <c r="C9" s="115"/>
      <c r="D9" s="116"/>
      <c r="E9" s="116"/>
      <c r="F9" s="116"/>
      <c r="G9" s="117"/>
      <c r="H9" s="31"/>
      <c r="I9" s="31">
        <f>I4+I5+I6+I7+I8</f>
        <v>0</v>
      </c>
      <c r="J9" s="92"/>
      <c r="K9" s="61"/>
      <c r="L9" s="31" t="s">
        <v>2</v>
      </c>
      <c r="M9" s="61"/>
      <c r="N9" s="31">
        <f>N4+N5+N6+N7+N8</f>
        <v>2</v>
      </c>
      <c r="O9" s="95"/>
      <c r="P9" s="31"/>
      <c r="Q9" s="31">
        <f>Q4+Q5+Q6+Q7+Q8</f>
        <v>2</v>
      </c>
      <c r="R9" s="95"/>
      <c r="S9" s="61"/>
      <c r="T9" s="31" t="s">
        <v>2</v>
      </c>
      <c r="U9" s="61"/>
      <c r="V9" s="31">
        <f>V4+V5+V6+V7+V8</f>
        <v>1</v>
      </c>
      <c r="W9" s="107"/>
      <c r="X9" s="31"/>
      <c r="Y9" s="95"/>
      <c r="Z9" s="31"/>
      <c r="AA9" s="31">
        <f>AA4+AA5+AA6+AA7+AA8</f>
        <v>1</v>
      </c>
      <c r="AB9" s="61"/>
      <c r="AC9" s="31" t="s">
        <v>2</v>
      </c>
      <c r="AD9" s="58"/>
      <c r="AE9" s="31">
        <f>AE4+AE5+AE6+AE7+AE8</f>
        <v>2</v>
      </c>
      <c r="AF9" s="92"/>
      <c r="AG9" s="127"/>
      <c r="AH9" s="31"/>
      <c r="AI9" s="31">
        <f>AI4+AI5+AI6+AI7+AI8</f>
        <v>0</v>
      </c>
      <c r="AJ9" s="61"/>
      <c r="AK9" s="31" t="s">
        <v>15</v>
      </c>
      <c r="AL9" s="58"/>
      <c r="AM9" s="31">
        <f>AM4+AM5+AM6+AM7+AM8</f>
        <v>2</v>
      </c>
      <c r="AN9" s="92"/>
      <c r="AO9" s="82"/>
      <c r="AP9" s="31"/>
      <c r="AQ9" s="31">
        <f>AQ4+AQ5+AQ6+AQ7+AQ8</f>
        <v>2</v>
      </c>
      <c r="AR9" s="64"/>
      <c r="AS9" s="31" t="s">
        <v>2</v>
      </c>
      <c r="AT9" s="58"/>
      <c r="AU9" s="31">
        <f>AU4+AU5+AU6+AU7+AU8</f>
        <v>0</v>
      </c>
      <c r="AV9" s="92"/>
      <c r="AW9" s="129"/>
      <c r="AX9" s="101"/>
      <c r="AY9" s="82"/>
      <c r="AZ9" s="82"/>
      <c r="BA9" s="95"/>
      <c r="BB9" s="92"/>
      <c r="BC9" s="82"/>
      <c r="BD9" s="82"/>
      <c r="BE9" s="92"/>
      <c r="BF9" s="95"/>
      <c r="BG9" s="92"/>
      <c r="BH9" s="86"/>
      <c r="BI9" s="80"/>
      <c r="BJ9" s="5"/>
    </row>
    <row r="10" spans="1:66" ht="15.75" customHeight="1" thickBot="1">
      <c r="A10" s="114"/>
      <c r="B10" s="110"/>
      <c r="C10" s="118"/>
      <c r="D10" s="119"/>
      <c r="E10" s="119"/>
      <c r="F10" s="119"/>
      <c r="G10" s="120"/>
      <c r="H10" s="34"/>
      <c r="I10" s="34"/>
      <c r="J10" s="78" t="s">
        <v>24</v>
      </c>
      <c r="K10" s="62"/>
      <c r="L10" s="34"/>
      <c r="M10" s="62"/>
      <c r="N10" s="34"/>
      <c r="O10" s="59"/>
      <c r="P10" s="31"/>
      <c r="Q10" s="31"/>
      <c r="R10" s="62"/>
      <c r="S10" s="62"/>
      <c r="T10" s="34"/>
      <c r="U10" s="62"/>
      <c r="V10" s="31"/>
      <c r="W10" s="62"/>
      <c r="X10" s="34"/>
      <c r="Y10" s="65"/>
      <c r="Z10" s="34"/>
      <c r="AA10" s="34"/>
      <c r="AB10" s="62"/>
      <c r="AC10" s="34"/>
      <c r="AD10" s="62"/>
      <c r="AE10" s="34"/>
      <c r="AF10" s="59"/>
      <c r="AG10" s="77" t="s">
        <v>24</v>
      </c>
      <c r="AH10" s="34"/>
      <c r="AI10" s="34"/>
      <c r="AJ10" s="62"/>
      <c r="AK10" s="34"/>
      <c r="AL10" s="62"/>
      <c r="AM10" s="34"/>
      <c r="AN10" s="59"/>
      <c r="AO10" s="62"/>
      <c r="AP10" s="34"/>
      <c r="AQ10" s="34"/>
      <c r="AR10" s="62"/>
      <c r="AS10" s="34"/>
      <c r="AT10" s="62"/>
      <c r="AU10" s="34"/>
      <c r="AV10" s="74"/>
      <c r="AW10" s="130"/>
      <c r="AX10" s="102"/>
      <c r="AY10" s="82"/>
      <c r="AZ10" s="83"/>
      <c r="BA10" s="95"/>
      <c r="BB10" s="93"/>
      <c r="BC10" s="83"/>
      <c r="BD10" s="83"/>
      <c r="BE10" s="93"/>
      <c r="BF10" s="105"/>
      <c r="BG10" s="93"/>
      <c r="BH10" s="87"/>
      <c r="BI10" s="80"/>
      <c r="BJ10" s="5"/>
    </row>
    <row r="11" spans="1:66" s="14" customFormat="1" ht="23.25" customHeight="1" thickTop="1">
      <c r="A11" s="113">
        <f>RANK(AW11,$AW$4:$AW$45)</f>
        <v>4</v>
      </c>
      <c r="B11" s="110" t="s">
        <v>19</v>
      </c>
      <c r="C11" s="23"/>
      <c r="D11" s="23"/>
      <c r="E11" s="23" t="str">
        <f>IF(C12&gt;=2,"○",IF(G12&gt;=2,"●",""))</f>
        <v>○</v>
      </c>
      <c r="F11" s="23"/>
      <c r="G11" s="25"/>
      <c r="H11" s="23"/>
      <c r="I11" s="23"/>
      <c r="J11" s="115"/>
      <c r="K11" s="116"/>
      <c r="L11" s="116"/>
      <c r="M11" s="116"/>
      <c r="N11" s="116"/>
      <c r="O11" s="117"/>
      <c r="P11" s="23"/>
      <c r="Q11" s="24" t="str">
        <f>IF(S12&gt;U12,"1","0")</f>
        <v>0</v>
      </c>
      <c r="R11" s="23"/>
      <c r="S11" s="23"/>
      <c r="T11" s="23" t="str">
        <f>IF(R12&gt;=2,"○",IF(W12&gt;=2,"●",""))</f>
        <v>○</v>
      </c>
      <c r="U11" s="23"/>
      <c r="V11" s="24" t="str">
        <f>IF(U12&gt;S12,"1","0")</f>
        <v>1</v>
      </c>
      <c r="W11" s="23"/>
      <c r="X11" s="23"/>
      <c r="Y11" s="26"/>
      <c r="Z11" s="23"/>
      <c r="AA11" s="24" t="str">
        <f>IF(AB12&gt;AD12,"1","0")</f>
        <v>0</v>
      </c>
      <c r="AB11" s="23"/>
      <c r="AC11" s="23" t="str">
        <f>IF(Y12&gt;=2,"○",IF(AF12&gt;=2,"●",""))</f>
        <v>●</v>
      </c>
      <c r="AD11" s="23"/>
      <c r="AE11" s="24" t="str">
        <f>IF(AD12&gt;AB12,"1","0")</f>
        <v>1</v>
      </c>
      <c r="AF11" s="25"/>
      <c r="AG11" s="26"/>
      <c r="AH11" s="23"/>
      <c r="AI11" s="24" t="str">
        <f>IF(AJ12&gt;AL12,"1","0")</f>
        <v>0</v>
      </c>
      <c r="AJ11" s="23"/>
      <c r="AK11" s="23" t="str">
        <f>IF(AG12&gt;=2,"○",IF(AN12&gt;=2,"●",""))</f>
        <v>●</v>
      </c>
      <c r="AL11" s="23"/>
      <c r="AM11" s="24" t="str">
        <f>IF(AL12&gt;AJ12,"1","0")</f>
        <v>1</v>
      </c>
      <c r="AN11" s="25"/>
      <c r="AO11" s="26"/>
      <c r="AP11" s="23"/>
      <c r="AQ11" s="24" t="str">
        <f>IF(AR12&gt;AT12,"1","0")</f>
        <v>1</v>
      </c>
      <c r="AR11" s="23"/>
      <c r="AS11" s="23" t="str">
        <f>IF(AO12&gt;=2,"○",IF(AV12&gt;=2,"●",""))</f>
        <v>●</v>
      </c>
      <c r="AT11" s="23"/>
      <c r="AU11" s="24" t="str">
        <f>IF(AT12&gt;AR12,"1","0")</f>
        <v>0</v>
      </c>
      <c r="AV11" s="25"/>
      <c r="AW11" s="131">
        <f>AX11*100+BE11*10+BI11</f>
        <v>226</v>
      </c>
      <c r="AX11" s="101">
        <f>COUNTIF(E11:AV11,"○")</f>
        <v>2</v>
      </c>
      <c r="AY11" s="106">
        <f>COUNTIF(E11:AV11,"●")</f>
        <v>3</v>
      </c>
      <c r="AZ11" s="82">
        <f>RANK(AX11,$AX$3:$AX$31,0)</f>
        <v>2</v>
      </c>
      <c r="BA11" s="104">
        <f>C12+R12+Y12+AG12+AO12</f>
        <v>5</v>
      </c>
      <c r="BB11" s="92">
        <f>G12+W12+AF12+AN12+AV12</f>
        <v>7</v>
      </c>
      <c r="BC11" s="82">
        <f t="shared" ref="BC11" si="9">IF(ISERROR(BA11/BB11),10,(BA11/BB11))</f>
        <v>0.7142857142857143</v>
      </c>
      <c r="BD11" s="82">
        <f t="shared" ref="BD11" si="10">IF(BC11=10,"MAX",BC11)</f>
        <v>0.7142857142857143</v>
      </c>
      <c r="BE11" s="91">
        <f t="shared" ref="BE11" si="11">RANK(BC11,$BC$3:$BC$59,1)</f>
        <v>2</v>
      </c>
      <c r="BF11" s="95">
        <f>Z12+P12+H6+AH12+AP12</f>
        <v>259</v>
      </c>
      <c r="BG11" s="92">
        <f>H5+P13+Z13+AH13+AP13</f>
        <v>236</v>
      </c>
      <c r="BH11" s="88">
        <f>IF(ISERROR(BF11/BG11),0,(BF11/BG11))</f>
        <v>1.097457627118644</v>
      </c>
      <c r="BI11" s="80">
        <f t="shared" ref="BI11" si="12">RANK(BH11,$BH$4:$BH$59,1)</f>
        <v>6</v>
      </c>
      <c r="BJ11" s="13"/>
    </row>
    <row r="12" spans="1:66" ht="15.75" customHeight="1">
      <c r="A12" s="114"/>
      <c r="B12" s="110"/>
      <c r="C12" s="95">
        <f>O5</f>
        <v>2</v>
      </c>
      <c r="D12" s="61">
        <f>IF(AND(M5=""),"",M5)</f>
        <v>25</v>
      </c>
      <c r="E12" s="31" t="s">
        <v>2</v>
      </c>
      <c r="F12" s="58">
        <f>IF(AND(K5=""),"",K5)</f>
        <v>0</v>
      </c>
      <c r="G12" s="92">
        <f>J5</f>
        <v>0</v>
      </c>
      <c r="H12" s="31"/>
      <c r="I12" s="31"/>
      <c r="J12" s="115"/>
      <c r="K12" s="116"/>
      <c r="L12" s="116"/>
      <c r="M12" s="116"/>
      <c r="N12" s="116"/>
      <c r="O12" s="117"/>
      <c r="P12" s="28">
        <f>S12+S13+S16+S14+S15</f>
        <v>73</v>
      </c>
      <c r="Q12" s="29" t="str">
        <f>IF(S13&gt;U13,"1","0")</f>
        <v>1</v>
      </c>
      <c r="R12" s="95">
        <f>Q16</f>
        <v>2</v>
      </c>
      <c r="S12" s="61">
        <v>21</v>
      </c>
      <c r="T12" s="31" t="s">
        <v>2</v>
      </c>
      <c r="U12" s="61">
        <v>25</v>
      </c>
      <c r="V12" s="29" t="str">
        <f>IF(U13&gt;S13,"1","0")</f>
        <v>0</v>
      </c>
      <c r="W12" s="107">
        <f>V16</f>
        <v>1</v>
      </c>
      <c r="X12" s="31"/>
      <c r="Y12" s="95">
        <f>AA16</f>
        <v>0</v>
      </c>
      <c r="Z12" s="28">
        <f>AB12+AB13+AB16+AB14+AB15</f>
        <v>28</v>
      </c>
      <c r="AA12" s="29" t="str">
        <f t="shared" ref="AA12:AA15" si="13">IF(AB13&gt;AD13,"1","0")</f>
        <v>0</v>
      </c>
      <c r="AB12" s="61">
        <v>15</v>
      </c>
      <c r="AC12" s="31" t="s">
        <v>2</v>
      </c>
      <c r="AD12" s="61">
        <v>25</v>
      </c>
      <c r="AE12" s="29" t="str">
        <f>IF(AD13&gt;AB13,"1","0")</f>
        <v>1</v>
      </c>
      <c r="AF12" s="95">
        <f>AE16</f>
        <v>2</v>
      </c>
      <c r="AG12" s="107">
        <f>AI16</f>
        <v>0</v>
      </c>
      <c r="AH12" s="28">
        <f>AJ12+AJ13+AJ16+AJ14+AJ15</f>
        <v>40</v>
      </c>
      <c r="AI12" s="29" t="str">
        <f t="shared" ref="AI12:AI15" si="14">IF(AJ13&gt;AL13,"1","0")</f>
        <v>0</v>
      </c>
      <c r="AJ12" s="64">
        <v>16</v>
      </c>
      <c r="AK12" s="31" t="s">
        <v>2</v>
      </c>
      <c r="AL12" s="61">
        <v>25</v>
      </c>
      <c r="AM12" s="29" t="str">
        <f t="shared" ref="AM12:AM15" si="15">IF(AL13&gt;AJ13,"1","0")</f>
        <v>1</v>
      </c>
      <c r="AN12" s="95">
        <f>AM16</f>
        <v>2</v>
      </c>
      <c r="AO12" s="107">
        <f>AQ16</f>
        <v>1</v>
      </c>
      <c r="AP12" s="28">
        <f>AR12+AR13+AR16+AR14+AR15</f>
        <v>68</v>
      </c>
      <c r="AQ12" s="29" t="str">
        <f t="shared" ref="AQ12:AQ15" si="16">IF(AR13&gt;AT13,"1","0")</f>
        <v>0</v>
      </c>
      <c r="AR12" s="64">
        <v>25</v>
      </c>
      <c r="AS12" s="31" t="s">
        <v>2</v>
      </c>
      <c r="AT12" s="58">
        <v>12</v>
      </c>
      <c r="AU12" s="29" t="str">
        <f t="shared" ref="AU12:AU15" si="17">IF(AT13&gt;AR13,"1","0")</f>
        <v>1</v>
      </c>
      <c r="AV12" s="92">
        <f>AU16</f>
        <v>2</v>
      </c>
      <c r="AW12" s="131"/>
      <c r="AX12" s="101"/>
      <c r="AY12" s="107"/>
      <c r="AZ12" s="82"/>
      <c r="BA12" s="95"/>
      <c r="BB12" s="92"/>
      <c r="BC12" s="82"/>
      <c r="BD12" s="82"/>
      <c r="BE12" s="92"/>
      <c r="BF12" s="95"/>
      <c r="BG12" s="92"/>
      <c r="BH12" s="86"/>
      <c r="BI12" s="80"/>
      <c r="BJ12" s="5"/>
    </row>
    <row r="13" spans="1:66" ht="15.75" customHeight="1">
      <c r="A13" s="114"/>
      <c r="B13" s="110"/>
      <c r="C13" s="95"/>
      <c r="D13" s="61">
        <f>IF(AND(M6=""),"",M6)</f>
        <v>25</v>
      </c>
      <c r="E13" s="31" t="s">
        <v>2</v>
      </c>
      <c r="F13" s="58">
        <f>IF(AND(K6=""),"",K6)</f>
        <v>0</v>
      </c>
      <c r="G13" s="92"/>
      <c r="H13" s="31"/>
      <c r="I13" s="31"/>
      <c r="J13" s="115"/>
      <c r="K13" s="116"/>
      <c r="L13" s="116"/>
      <c r="M13" s="116"/>
      <c r="N13" s="116"/>
      <c r="O13" s="117"/>
      <c r="P13" s="32">
        <f>U12+U13+U16+U14+U15</f>
        <v>73</v>
      </c>
      <c r="Q13" s="29" t="str">
        <f t="shared" ref="Q13:Q15" si="18">IF(S14&gt;U14,"1","0")</f>
        <v>1</v>
      </c>
      <c r="R13" s="95"/>
      <c r="S13" s="61">
        <v>26</v>
      </c>
      <c r="T13" s="31" t="s">
        <v>2</v>
      </c>
      <c r="U13" s="61">
        <v>24</v>
      </c>
      <c r="V13" s="29" t="str">
        <f t="shared" ref="V13:V15" si="19">IF(U14&gt;S14,"1","0")</f>
        <v>0</v>
      </c>
      <c r="W13" s="107"/>
      <c r="X13" s="31"/>
      <c r="Y13" s="95"/>
      <c r="Z13" s="32">
        <f>AD12+AD13+AD16+AD14+AD15</f>
        <v>50</v>
      </c>
      <c r="AA13" s="29" t="str">
        <f t="shared" si="13"/>
        <v>0</v>
      </c>
      <c r="AB13" s="61">
        <v>13</v>
      </c>
      <c r="AC13" s="31" t="s">
        <v>2</v>
      </c>
      <c r="AD13" s="61">
        <v>25</v>
      </c>
      <c r="AE13" s="29" t="str">
        <f t="shared" ref="AE13:AE15" si="20">IF(AD14&gt;AB14,"1","0")</f>
        <v>0</v>
      </c>
      <c r="AF13" s="95"/>
      <c r="AG13" s="107"/>
      <c r="AH13" s="32">
        <f>AL12+AL13+AL16+AL14+AL15</f>
        <v>51</v>
      </c>
      <c r="AI13" s="29" t="str">
        <f t="shared" si="14"/>
        <v>0</v>
      </c>
      <c r="AJ13" s="64">
        <v>24</v>
      </c>
      <c r="AK13" s="31" t="s">
        <v>2</v>
      </c>
      <c r="AL13" s="61">
        <v>26</v>
      </c>
      <c r="AM13" s="29" t="str">
        <f t="shared" si="15"/>
        <v>0</v>
      </c>
      <c r="AN13" s="95"/>
      <c r="AO13" s="107"/>
      <c r="AP13" s="32">
        <f>AT12+AT13+AT16+AT14+AT15</f>
        <v>62</v>
      </c>
      <c r="AQ13" s="29" t="str">
        <f t="shared" si="16"/>
        <v>0</v>
      </c>
      <c r="AR13" s="64">
        <v>20</v>
      </c>
      <c r="AS13" s="31" t="s">
        <v>2</v>
      </c>
      <c r="AT13" s="58">
        <v>25</v>
      </c>
      <c r="AU13" s="29" t="str">
        <f t="shared" si="17"/>
        <v>1</v>
      </c>
      <c r="AV13" s="92"/>
      <c r="AW13" s="131"/>
      <c r="AX13" s="101"/>
      <c r="AY13" s="107"/>
      <c r="AZ13" s="82"/>
      <c r="BA13" s="95"/>
      <c r="BB13" s="92"/>
      <c r="BC13" s="82"/>
      <c r="BD13" s="82"/>
      <c r="BE13" s="92"/>
      <c r="BF13" s="95"/>
      <c r="BG13" s="92"/>
      <c r="BH13" s="86"/>
      <c r="BI13" s="80"/>
      <c r="BJ13" s="5"/>
    </row>
    <row r="14" spans="1:66" ht="15.75" customHeight="1">
      <c r="A14" s="114"/>
      <c r="B14" s="110"/>
      <c r="C14" s="95"/>
      <c r="D14" s="61" t="str">
        <f t="shared" ref="D14:D16" si="21">IF(AND(M7=""),"",M7)</f>
        <v/>
      </c>
      <c r="E14" s="31" t="s">
        <v>2</v>
      </c>
      <c r="F14" s="58" t="str">
        <f t="shared" ref="F14:F15" si="22">IF(AND(K7=""),"",K7)</f>
        <v/>
      </c>
      <c r="G14" s="92"/>
      <c r="H14" s="31"/>
      <c r="I14" s="31"/>
      <c r="J14" s="115"/>
      <c r="K14" s="116"/>
      <c r="L14" s="116"/>
      <c r="M14" s="116"/>
      <c r="N14" s="116"/>
      <c r="O14" s="117"/>
      <c r="P14" s="32"/>
      <c r="Q14" s="29" t="str">
        <f t="shared" si="18"/>
        <v>0</v>
      </c>
      <c r="R14" s="95"/>
      <c r="S14" s="61">
        <v>26</v>
      </c>
      <c r="T14" s="31" t="s">
        <v>2</v>
      </c>
      <c r="U14" s="61">
        <v>24</v>
      </c>
      <c r="V14" s="29" t="str">
        <f t="shared" si="19"/>
        <v>0</v>
      </c>
      <c r="W14" s="107"/>
      <c r="X14" s="31"/>
      <c r="Y14" s="95"/>
      <c r="Z14" s="32"/>
      <c r="AA14" s="29" t="str">
        <f t="shared" si="13"/>
        <v>0</v>
      </c>
      <c r="AB14" s="61"/>
      <c r="AC14" s="31" t="s">
        <v>2</v>
      </c>
      <c r="AD14" s="61"/>
      <c r="AE14" s="29" t="str">
        <f t="shared" si="20"/>
        <v>0</v>
      </c>
      <c r="AF14" s="95"/>
      <c r="AG14" s="107"/>
      <c r="AH14" s="32"/>
      <c r="AI14" s="29" t="str">
        <f t="shared" si="14"/>
        <v>0</v>
      </c>
      <c r="AJ14" s="64"/>
      <c r="AK14" s="31" t="s">
        <v>2</v>
      </c>
      <c r="AL14" s="61"/>
      <c r="AM14" s="29" t="str">
        <f t="shared" si="15"/>
        <v>0</v>
      </c>
      <c r="AN14" s="95"/>
      <c r="AO14" s="107"/>
      <c r="AP14" s="32"/>
      <c r="AQ14" s="29" t="str">
        <f t="shared" si="16"/>
        <v>0</v>
      </c>
      <c r="AR14" s="64">
        <v>23</v>
      </c>
      <c r="AS14" s="31" t="s">
        <v>2</v>
      </c>
      <c r="AT14" s="58">
        <v>25</v>
      </c>
      <c r="AU14" s="29" t="str">
        <f t="shared" si="17"/>
        <v>0</v>
      </c>
      <c r="AV14" s="92"/>
      <c r="AW14" s="131"/>
      <c r="AX14" s="101"/>
      <c r="AY14" s="107"/>
      <c r="AZ14" s="82"/>
      <c r="BA14" s="95"/>
      <c r="BB14" s="92"/>
      <c r="BC14" s="82"/>
      <c r="BD14" s="82"/>
      <c r="BE14" s="92"/>
      <c r="BF14" s="95"/>
      <c r="BG14" s="92"/>
      <c r="BH14" s="86"/>
      <c r="BI14" s="80"/>
      <c r="BJ14" s="5"/>
    </row>
    <row r="15" spans="1:66" ht="15.75" hidden="1" customHeight="1">
      <c r="A15" s="114"/>
      <c r="B15" s="110"/>
      <c r="C15" s="95"/>
      <c r="D15" s="61" t="str">
        <f t="shared" si="21"/>
        <v/>
      </c>
      <c r="E15" s="31" t="s">
        <v>2</v>
      </c>
      <c r="F15" s="58" t="str">
        <f t="shared" si="22"/>
        <v/>
      </c>
      <c r="G15" s="92"/>
      <c r="H15" s="31"/>
      <c r="I15" s="31"/>
      <c r="J15" s="115"/>
      <c r="K15" s="116"/>
      <c r="L15" s="116"/>
      <c r="M15" s="116"/>
      <c r="N15" s="116"/>
      <c r="O15" s="117"/>
      <c r="P15" s="32"/>
      <c r="Q15" s="29" t="str">
        <f t="shared" si="18"/>
        <v>0</v>
      </c>
      <c r="R15" s="95"/>
      <c r="S15" s="61"/>
      <c r="T15" s="31" t="s">
        <v>2</v>
      </c>
      <c r="U15" s="61"/>
      <c r="V15" s="29" t="str">
        <f t="shared" si="19"/>
        <v>0</v>
      </c>
      <c r="W15" s="107"/>
      <c r="X15" s="31"/>
      <c r="Y15" s="95"/>
      <c r="Z15" s="32"/>
      <c r="AA15" s="29" t="str">
        <f t="shared" si="13"/>
        <v>0</v>
      </c>
      <c r="AB15" s="61"/>
      <c r="AC15" s="31" t="s">
        <v>2</v>
      </c>
      <c r="AD15" s="61"/>
      <c r="AE15" s="29" t="str">
        <f t="shared" si="20"/>
        <v>0</v>
      </c>
      <c r="AF15" s="95"/>
      <c r="AG15" s="107"/>
      <c r="AH15" s="32"/>
      <c r="AI15" s="29" t="str">
        <f t="shared" si="14"/>
        <v>0</v>
      </c>
      <c r="AJ15" s="64"/>
      <c r="AK15" s="31" t="s">
        <v>2</v>
      </c>
      <c r="AL15" s="61"/>
      <c r="AM15" s="29" t="str">
        <f t="shared" si="15"/>
        <v>0</v>
      </c>
      <c r="AN15" s="95"/>
      <c r="AO15" s="107"/>
      <c r="AP15" s="32"/>
      <c r="AQ15" s="29" t="str">
        <f t="shared" si="16"/>
        <v>0</v>
      </c>
      <c r="AR15" s="64"/>
      <c r="AS15" s="31" t="s">
        <v>2</v>
      </c>
      <c r="AT15" s="58"/>
      <c r="AU15" s="29" t="str">
        <f t="shared" si="17"/>
        <v>0</v>
      </c>
      <c r="AV15" s="92"/>
      <c r="AW15" s="131"/>
      <c r="AX15" s="101"/>
      <c r="AY15" s="107"/>
      <c r="AZ15" s="82"/>
      <c r="BA15" s="95"/>
      <c r="BB15" s="92"/>
      <c r="BC15" s="82"/>
      <c r="BD15" s="82"/>
      <c r="BE15" s="92"/>
      <c r="BF15" s="95"/>
      <c r="BG15" s="92"/>
      <c r="BH15" s="86"/>
      <c r="BI15" s="80"/>
      <c r="BJ15" s="5"/>
    </row>
    <row r="16" spans="1:66" ht="15.75" hidden="1" customHeight="1">
      <c r="A16" s="114"/>
      <c r="B16" s="110"/>
      <c r="C16" s="95"/>
      <c r="D16" s="61" t="str">
        <f t="shared" si="21"/>
        <v/>
      </c>
      <c r="E16" s="31" t="s">
        <v>2</v>
      </c>
      <c r="F16" s="58" t="str">
        <f t="shared" ref="F16" si="23">IF(AND(K9=""),"",K9)</f>
        <v/>
      </c>
      <c r="G16" s="92"/>
      <c r="H16" s="31"/>
      <c r="I16" s="31"/>
      <c r="J16" s="115"/>
      <c r="K16" s="116"/>
      <c r="L16" s="116"/>
      <c r="M16" s="116"/>
      <c r="N16" s="116"/>
      <c r="O16" s="117"/>
      <c r="P16" s="31"/>
      <c r="Q16" s="31">
        <f>Q11+Q12+Q13+Q15+Q14</f>
        <v>2</v>
      </c>
      <c r="R16" s="95"/>
      <c r="S16" s="61"/>
      <c r="T16" s="31" t="s">
        <v>2</v>
      </c>
      <c r="U16" s="61"/>
      <c r="V16" s="31">
        <f>V11+V12+V13+V14+V15</f>
        <v>1</v>
      </c>
      <c r="W16" s="107"/>
      <c r="X16" s="31"/>
      <c r="Y16" s="95"/>
      <c r="Z16" s="31"/>
      <c r="AA16" s="31">
        <f>AA11+AA12+AA13+AA14+AA15</f>
        <v>0</v>
      </c>
      <c r="AB16" s="61"/>
      <c r="AC16" s="31" t="s">
        <v>2</v>
      </c>
      <c r="AD16" s="61"/>
      <c r="AE16" s="31">
        <f>AE11+AE12+AE13+AE14+AE15</f>
        <v>2</v>
      </c>
      <c r="AF16" s="95"/>
      <c r="AG16" s="107"/>
      <c r="AH16" s="31"/>
      <c r="AI16" s="31">
        <f>AI11+AI12+AI13+AI14+AI15</f>
        <v>0</v>
      </c>
      <c r="AJ16" s="64"/>
      <c r="AK16" s="31" t="s">
        <v>2</v>
      </c>
      <c r="AL16" s="61"/>
      <c r="AM16" s="31">
        <f>AM11+AM12+AM13+AM14+AM15</f>
        <v>2</v>
      </c>
      <c r="AN16" s="95"/>
      <c r="AO16" s="107"/>
      <c r="AP16" s="31"/>
      <c r="AQ16" s="31">
        <f>AQ11+AQ12+AQ13+AQ14+AQ15</f>
        <v>1</v>
      </c>
      <c r="AR16" s="64"/>
      <c r="AS16" s="31" t="s">
        <v>2</v>
      </c>
      <c r="AT16" s="58"/>
      <c r="AU16" s="31">
        <f>AU11+AU12+AU13+AU14+AU15</f>
        <v>2</v>
      </c>
      <c r="AV16" s="92"/>
      <c r="AW16" s="131"/>
      <c r="AX16" s="101"/>
      <c r="AY16" s="107"/>
      <c r="AZ16" s="82"/>
      <c r="BA16" s="95"/>
      <c r="BB16" s="92"/>
      <c r="BC16" s="82"/>
      <c r="BD16" s="82"/>
      <c r="BE16" s="92"/>
      <c r="BF16" s="95"/>
      <c r="BG16" s="92"/>
      <c r="BH16" s="86"/>
      <c r="BI16" s="80"/>
      <c r="BJ16" s="5"/>
      <c r="BL16" s="3"/>
    </row>
    <row r="17" spans="1:64" ht="15.75" customHeight="1" thickBot="1">
      <c r="A17" s="114"/>
      <c r="B17" s="111"/>
      <c r="C17" s="64"/>
      <c r="D17" s="61"/>
      <c r="E17" s="31" t="str">
        <f>IF(AND(L10=""),"",L10)</f>
        <v/>
      </c>
      <c r="F17" s="61"/>
      <c r="G17" s="79" t="s">
        <v>24</v>
      </c>
      <c r="H17" s="31"/>
      <c r="I17" s="31"/>
      <c r="J17" s="115"/>
      <c r="K17" s="116"/>
      <c r="L17" s="116"/>
      <c r="M17" s="116"/>
      <c r="N17" s="116"/>
      <c r="O17" s="117"/>
      <c r="P17" s="31"/>
      <c r="Q17" s="31"/>
      <c r="R17" s="64"/>
      <c r="S17" s="61"/>
      <c r="T17" s="31"/>
      <c r="U17" s="61"/>
      <c r="V17" s="31"/>
      <c r="W17" s="61"/>
      <c r="X17" s="31"/>
      <c r="Y17" s="64"/>
      <c r="Z17" s="31"/>
      <c r="AA17" s="31"/>
      <c r="AB17" s="61"/>
      <c r="AC17" s="31"/>
      <c r="AD17" s="61"/>
      <c r="AE17" s="31"/>
      <c r="AF17" s="58"/>
      <c r="AG17" s="61"/>
      <c r="AH17" s="31"/>
      <c r="AI17" s="31"/>
      <c r="AJ17" s="61"/>
      <c r="AK17" s="31"/>
      <c r="AL17" s="61"/>
      <c r="AM17" s="31"/>
      <c r="AN17" s="58"/>
      <c r="AO17" s="61"/>
      <c r="AP17" s="31"/>
      <c r="AQ17" s="31"/>
      <c r="AR17" s="61"/>
      <c r="AS17" s="31"/>
      <c r="AT17" s="61"/>
      <c r="AU17" s="31"/>
      <c r="AV17" s="59"/>
      <c r="AW17" s="131"/>
      <c r="AX17" s="101"/>
      <c r="AY17" s="108"/>
      <c r="AZ17" s="82"/>
      <c r="BA17" s="105"/>
      <c r="BB17" s="92"/>
      <c r="BC17" s="82"/>
      <c r="BD17" s="82"/>
      <c r="BE17" s="93"/>
      <c r="BF17" s="95"/>
      <c r="BG17" s="92"/>
      <c r="BH17" s="87"/>
      <c r="BI17" s="80"/>
      <c r="BJ17" s="5"/>
      <c r="BL17" s="3"/>
    </row>
    <row r="18" spans="1:64" s="14" customFormat="1" ht="23.25" customHeight="1" thickTop="1">
      <c r="A18" s="113">
        <f>RANK(AW18,$AW$4:$AW$45)</f>
        <v>3</v>
      </c>
      <c r="B18" s="110" t="s">
        <v>20</v>
      </c>
      <c r="C18" s="40"/>
      <c r="D18" s="40"/>
      <c r="E18" s="40" t="str">
        <f>IF(C19&gt;=2,"○",IF(G19&gt;=2,"●",""))</f>
        <v>●</v>
      </c>
      <c r="F18" s="40"/>
      <c r="G18" s="41"/>
      <c r="H18" s="40"/>
      <c r="I18" s="40"/>
      <c r="J18" s="40"/>
      <c r="K18" s="40"/>
      <c r="L18" s="40" t="str">
        <f>IF(J19&gt;=2,"○",IF(O19&gt;=2,"●",""))</f>
        <v>●</v>
      </c>
      <c r="M18" s="40"/>
      <c r="N18" s="40"/>
      <c r="O18" s="41"/>
      <c r="P18" s="40"/>
      <c r="Q18" s="40"/>
      <c r="R18" s="123"/>
      <c r="S18" s="124"/>
      <c r="T18" s="124"/>
      <c r="U18" s="124"/>
      <c r="V18" s="124"/>
      <c r="W18" s="125"/>
      <c r="X18" s="40"/>
      <c r="Y18" s="42"/>
      <c r="Z18" s="40"/>
      <c r="AA18" s="43" t="str">
        <f>IF(AB19&gt;AD19,"1","0")</f>
        <v>0</v>
      </c>
      <c r="AB18" s="40"/>
      <c r="AC18" s="40" t="str">
        <f>IF(Y19&gt;=2,"○",IF(AF19&gt;=2,"●",""))</f>
        <v>○</v>
      </c>
      <c r="AD18" s="40"/>
      <c r="AE18" s="43" t="str">
        <f>IF(AD19&gt;AB19,"1","0")</f>
        <v>1</v>
      </c>
      <c r="AF18" s="41"/>
      <c r="AG18" s="42"/>
      <c r="AH18" s="40"/>
      <c r="AI18" s="43" t="str">
        <f>IF(AJ19&gt;AL19,"1","0")</f>
        <v>0</v>
      </c>
      <c r="AJ18" s="40"/>
      <c r="AK18" s="40" t="str">
        <f>IF(AG19&gt;=2,"○",IF(AN19&gt;=2,"●",""))</f>
        <v>●</v>
      </c>
      <c r="AL18" s="40"/>
      <c r="AM18" s="43" t="str">
        <f>IF(AL19&gt;AJ19,"1","0")</f>
        <v>1</v>
      </c>
      <c r="AN18" s="41"/>
      <c r="AO18" s="42"/>
      <c r="AP18" s="40"/>
      <c r="AQ18" s="43" t="str">
        <f>IF(AR19&gt;AT19,"1","0")</f>
        <v>1</v>
      </c>
      <c r="AR18" s="40"/>
      <c r="AS18" s="40" t="str">
        <f>IF(AO19&gt;=2,"○",IF(AV19&gt;=2,"●",""))</f>
        <v>○</v>
      </c>
      <c r="AT18" s="40"/>
      <c r="AU18" s="43" t="str">
        <f>IF(AT19&gt;AR19,"1","0")</f>
        <v>0</v>
      </c>
      <c r="AV18" s="41"/>
      <c r="AW18" s="132">
        <f>AX18*100+BE18*10+BI18</f>
        <v>245</v>
      </c>
      <c r="AX18" s="100">
        <f>COUNTIF(E18:AV18,"○")</f>
        <v>2</v>
      </c>
      <c r="AY18" s="82">
        <f>COUNTIF(E18:AV18,"●")</f>
        <v>3</v>
      </c>
      <c r="AZ18" s="84">
        <f>RANK(AX18,$AX$3:$AX$31,0)</f>
        <v>2</v>
      </c>
      <c r="BA18" s="95">
        <f>J19+C19+Y19+AG19+AO19</f>
        <v>6</v>
      </c>
      <c r="BB18" s="97">
        <f>O19+G19+AF19+AN19+AV19</f>
        <v>7</v>
      </c>
      <c r="BC18" s="84">
        <f t="shared" ref="BC18" si="24">IF(ISERROR(BA18/BB18),10,(BA18/BB18))</f>
        <v>0.8571428571428571</v>
      </c>
      <c r="BD18" s="84">
        <f t="shared" ref="BD18" si="25">IF(BC18=10,"MAX",BC18)</f>
        <v>0.8571428571428571</v>
      </c>
      <c r="BE18" s="91">
        <f t="shared" ref="BE18" si="26">RANK(BC18,$BC$3:$BC$59,1)</f>
        <v>4</v>
      </c>
      <c r="BF18" s="104">
        <f>Z19+P13+P6+AH19+AP19</f>
        <v>302</v>
      </c>
      <c r="BG18" s="97">
        <f>P5+P12+Z20+AH20+AP20</f>
        <v>303</v>
      </c>
      <c r="BH18" s="88">
        <f>IF(ISERROR(BF18/BG18),0,(BF18/BG18))</f>
        <v>0.99669966996699666</v>
      </c>
      <c r="BI18" s="80">
        <f t="shared" ref="BI18" si="27">RANK(BH18,$BH$4:$BH$59,1)</f>
        <v>5</v>
      </c>
      <c r="BJ18" s="13"/>
    </row>
    <row r="19" spans="1:64" ht="15.75" customHeight="1">
      <c r="A19" s="114"/>
      <c r="B19" s="110"/>
      <c r="C19" s="95">
        <f>W5</f>
        <v>1</v>
      </c>
      <c r="D19" s="61">
        <f>IF(AND(U5=""),"",U5)</f>
        <v>21</v>
      </c>
      <c r="E19" s="31" t="s">
        <v>2</v>
      </c>
      <c r="F19" s="58">
        <f>IF(AND(S5=""),"",S5)</f>
        <v>25</v>
      </c>
      <c r="G19" s="92">
        <f>R5</f>
        <v>2</v>
      </c>
      <c r="H19" s="31"/>
      <c r="I19" s="31"/>
      <c r="J19" s="95">
        <f>W12</f>
        <v>1</v>
      </c>
      <c r="K19" s="73">
        <f t="shared" ref="K19:K23" si="28">IF(AND(U12=""),"",U12)</f>
        <v>25</v>
      </c>
      <c r="L19" s="31" t="s">
        <v>2</v>
      </c>
      <c r="M19" s="61">
        <f>IF(AND(S12=""),"",S12)</f>
        <v>21</v>
      </c>
      <c r="N19" s="31"/>
      <c r="O19" s="95">
        <f>R12</f>
        <v>2</v>
      </c>
      <c r="P19" s="31"/>
      <c r="Q19" s="31"/>
      <c r="R19" s="115"/>
      <c r="S19" s="116"/>
      <c r="T19" s="116"/>
      <c r="U19" s="116"/>
      <c r="V19" s="116"/>
      <c r="W19" s="117"/>
      <c r="X19" s="31"/>
      <c r="Y19" s="107">
        <f>AA23</f>
        <v>2</v>
      </c>
      <c r="Z19" s="28">
        <f>AB19+AB20+AB23+AB21+AB22</f>
        <v>72</v>
      </c>
      <c r="AA19" s="44" t="str">
        <f t="shared" ref="AA19:AA22" si="29">IF(AB20&gt;AD20,"1","0")</f>
        <v>1</v>
      </c>
      <c r="AB19" s="64">
        <v>22</v>
      </c>
      <c r="AC19" s="31" t="s">
        <v>2</v>
      </c>
      <c r="AD19" s="61">
        <v>25</v>
      </c>
      <c r="AE19" s="29" t="str">
        <f>IF(AD20&gt;AB20,"1","0")</f>
        <v>0</v>
      </c>
      <c r="AF19" s="95">
        <f>AE23</f>
        <v>1</v>
      </c>
      <c r="AG19" s="107">
        <f>AI23</f>
        <v>0</v>
      </c>
      <c r="AH19" s="28">
        <f>AJ19+AJ20+AJ23+AJ21+AJ22</f>
        <v>36</v>
      </c>
      <c r="AI19" s="44" t="str">
        <f t="shared" ref="AI19:AI22" si="30">IF(AJ20&gt;AL20,"1","0")</f>
        <v>0</v>
      </c>
      <c r="AJ19" s="64">
        <v>15</v>
      </c>
      <c r="AK19" s="31" t="s">
        <v>2</v>
      </c>
      <c r="AL19" s="58">
        <v>25</v>
      </c>
      <c r="AM19" s="44" t="str">
        <f t="shared" ref="AM19:AM22" si="31">IF(AL20&gt;AJ20,"1","0")</f>
        <v>1</v>
      </c>
      <c r="AN19" s="92">
        <f>AM23</f>
        <v>2</v>
      </c>
      <c r="AO19" s="107">
        <f>AQ23</f>
        <v>2</v>
      </c>
      <c r="AP19" s="28">
        <f>AR19+AR20+AR23+AR21+AR22</f>
        <v>52</v>
      </c>
      <c r="AQ19" s="44" t="str">
        <f t="shared" ref="AQ19:AQ22" si="32">IF(AR20&gt;AT20,"1","0")</f>
        <v>1</v>
      </c>
      <c r="AR19" s="64">
        <v>25</v>
      </c>
      <c r="AS19" s="31" t="s">
        <v>2</v>
      </c>
      <c r="AT19" s="58">
        <v>19</v>
      </c>
      <c r="AU19" s="44" t="str">
        <f t="shared" ref="AU19:AU22" si="33">IF(AT20&gt;AR20,"1","0")</f>
        <v>0</v>
      </c>
      <c r="AV19" s="92">
        <f>AU23</f>
        <v>0</v>
      </c>
      <c r="AW19" s="129"/>
      <c r="AX19" s="101"/>
      <c r="AY19" s="82"/>
      <c r="AZ19" s="82"/>
      <c r="BA19" s="95"/>
      <c r="BB19" s="92"/>
      <c r="BC19" s="82"/>
      <c r="BD19" s="82"/>
      <c r="BE19" s="92"/>
      <c r="BF19" s="95"/>
      <c r="BG19" s="92"/>
      <c r="BH19" s="86"/>
      <c r="BI19" s="80"/>
      <c r="BJ19" s="5"/>
    </row>
    <row r="20" spans="1:64" ht="15.75" customHeight="1">
      <c r="A20" s="114"/>
      <c r="B20" s="110"/>
      <c r="C20" s="95"/>
      <c r="D20" s="61">
        <f>IF(AND(U6=""),"",U6)</f>
        <v>25</v>
      </c>
      <c r="E20" s="31" t="s">
        <v>2</v>
      </c>
      <c r="F20" s="58">
        <f t="shared" ref="F20:F23" si="34">IF(AND(S6=""),"",S6)</f>
        <v>21</v>
      </c>
      <c r="G20" s="92"/>
      <c r="H20" s="31"/>
      <c r="I20" s="31"/>
      <c r="J20" s="95"/>
      <c r="K20" s="61">
        <f t="shared" si="28"/>
        <v>24</v>
      </c>
      <c r="L20" s="31" t="s">
        <v>2</v>
      </c>
      <c r="M20" s="61">
        <f t="shared" ref="M20:M23" si="35">IF(AND(S13=""),"",S13)</f>
        <v>26</v>
      </c>
      <c r="N20" s="31"/>
      <c r="O20" s="95"/>
      <c r="P20" s="31"/>
      <c r="Q20" s="34"/>
      <c r="R20" s="115"/>
      <c r="S20" s="116"/>
      <c r="T20" s="116"/>
      <c r="U20" s="116"/>
      <c r="V20" s="116"/>
      <c r="W20" s="117"/>
      <c r="X20" s="31"/>
      <c r="Y20" s="107"/>
      <c r="Z20" s="32">
        <f>AD19+AD20+AD23+AD21+AD22</f>
        <v>65</v>
      </c>
      <c r="AA20" s="44" t="str">
        <f t="shared" si="29"/>
        <v>1</v>
      </c>
      <c r="AB20" s="64">
        <v>25</v>
      </c>
      <c r="AC20" s="31" t="s">
        <v>2</v>
      </c>
      <c r="AD20" s="61">
        <v>20</v>
      </c>
      <c r="AE20" s="29" t="str">
        <f t="shared" ref="AE20:AE22" si="36">IF(AD21&gt;AB21,"1","0")</f>
        <v>0</v>
      </c>
      <c r="AF20" s="95"/>
      <c r="AG20" s="107"/>
      <c r="AH20" s="32">
        <f>AL19+AL20+AL23+AL21+AL22</f>
        <v>50</v>
      </c>
      <c r="AI20" s="44" t="str">
        <f t="shared" si="30"/>
        <v>0</v>
      </c>
      <c r="AJ20" s="64">
        <v>21</v>
      </c>
      <c r="AK20" s="31" t="s">
        <v>2</v>
      </c>
      <c r="AL20" s="58">
        <v>25</v>
      </c>
      <c r="AM20" s="44" t="str">
        <f t="shared" si="31"/>
        <v>0</v>
      </c>
      <c r="AN20" s="92"/>
      <c r="AO20" s="107"/>
      <c r="AP20" s="32">
        <f>AT19+AT20+AT23+AT21+AT22</f>
        <v>44</v>
      </c>
      <c r="AQ20" s="44" t="str">
        <f t="shared" si="32"/>
        <v>0</v>
      </c>
      <c r="AR20" s="64">
        <v>27</v>
      </c>
      <c r="AS20" s="31" t="s">
        <v>2</v>
      </c>
      <c r="AT20" s="58">
        <v>25</v>
      </c>
      <c r="AU20" s="44" t="str">
        <f t="shared" si="33"/>
        <v>0</v>
      </c>
      <c r="AV20" s="92"/>
      <c r="AW20" s="129"/>
      <c r="AX20" s="101"/>
      <c r="AY20" s="82"/>
      <c r="AZ20" s="82"/>
      <c r="BA20" s="95"/>
      <c r="BB20" s="92"/>
      <c r="BC20" s="82"/>
      <c r="BD20" s="82"/>
      <c r="BE20" s="92"/>
      <c r="BF20" s="95"/>
      <c r="BG20" s="92"/>
      <c r="BH20" s="86"/>
      <c r="BI20" s="80"/>
      <c r="BJ20" s="5"/>
    </row>
    <row r="21" spans="1:64" ht="15.75" customHeight="1">
      <c r="A21" s="114"/>
      <c r="B21" s="110"/>
      <c r="C21" s="95"/>
      <c r="D21" s="61">
        <f t="shared" ref="D21:D23" si="37">IF(AND(U7=""),"",U7)</f>
        <v>23</v>
      </c>
      <c r="E21" s="31" t="s">
        <v>2</v>
      </c>
      <c r="F21" s="58">
        <f t="shared" si="34"/>
        <v>25</v>
      </c>
      <c r="G21" s="92"/>
      <c r="H21" s="31"/>
      <c r="I21" s="31"/>
      <c r="J21" s="95"/>
      <c r="K21" s="61">
        <f t="shared" si="28"/>
        <v>24</v>
      </c>
      <c r="L21" s="31" t="s">
        <v>2</v>
      </c>
      <c r="M21" s="61">
        <f t="shared" si="35"/>
        <v>26</v>
      </c>
      <c r="N21" s="31"/>
      <c r="O21" s="95"/>
      <c r="P21" s="31"/>
      <c r="Q21" s="31"/>
      <c r="R21" s="115"/>
      <c r="S21" s="116"/>
      <c r="T21" s="116"/>
      <c r="U21" s="116"/>
      <c r="V21" s="116"/>
      <c r="W21" s="117"/>
      <c r="X21" s="31"/>
      <c r="Y21" s="107"/>
      <c r="Z21" s="32"/>
      <c r="AA21" s="44" t="str">
        <f t="shared" si="29"/>
        <v>0</v>
      </c>
      <c r="AB21" s="64">
        <v>25</v>
      </c>
      <c r="AC21" s="31" t="s">
        <v>2</v>
      </c>
      <c r="AD21" s="61">
        <v>20</v>
      </c>
      <c r="AE21" s="29" t="str">
        <f t="shared" si="36"/>
        <v>0</v>
      </c>
      <c r="AF21" s="95"/>
      <c r="AG21" s="107"/>
      <c r="AH21" s="32"/>
      <c r="AI21" s="44" t="str">
        <f t="shared" si="30"/>
        <v>0</v>
      </c>
      <c r="AJ21" s="64"/>
      <c r="AK21" s="31" t="s">
        <v>2</v>
      </c>
      <c r="AL21" s="58"/>
      <c r="AM21" s="44" t="str">
        <f t="shared" si="31"/>
        <v>0</v>
      </c>
      <c r="AN21" s="92"/>
      <c r="AO21" s="107"/>
      <c r="AP21" s="32"/>
      <c r="AQ21" s="44" t="str">
        <f t="shared" si="32"/>
        <v>0</v>
      </c>
      <c r="AR21" s="64"/>
      <c r="AS21" s="31" t="s">
        <v>2</v>
      </c>
      <c r="AT21" s="58"/>
      <c r="AU21" s="44" t="str">
        <f t="shared" si="33"/>
        <v>0</v>
      </c>
      <c r="AV21" s="92"/>
      <c r="AW21" s="129"/>
      <c r="AX21" s="101"/>
      <c r="AY21" s="82"/>
      <c r="AZ21" s="82"/>
      <c r="BA21" s="95"/>
      <c r="BB21" s="92"/>
      <c r="BC21" s="82"/>
      <c r="BD21" s="82"/>
      <c r="BE21" s="92"/>
      <c r="BF21" s="95"/>
      <c r="BG21" s="92"/>
      <c r="BH21" s="86"/>
      <c r="BI21" s="80"/>
      <c r="BJ21" s="5"/>
    </row>
    <row r="22" spans="1:64" ht="15.75" hidden="1" customHeight="1">
      <c r="A22" s="114"/>
      <c r="B22" s="110"/>
      <c r="C22" s="95"/>
      <c r="D22" s="61" t="str">
        <f t="shared" si="37"/>
        <v/>
      </c>
      <c r="E22" s="31" t="s">
        <v>2</v>
      </c>
      <c r="F22" s="58" t="str">
        <f t="shared" si="34"/>
        <v/>
      </c>
      <c r="G22" s="92"/>
      <c r="H22" s="31"/>
      <c r="I22" s="31"/>
      <c r="J22" s="95"/>
      <c r="K22" s="61" t="str">
        <f t="shared" si="28"/>
        <v/>
      </c>
      <c r="L22" s="31" t="s">
        <v>2</v>
      </c>
      <c r="M22" s="61" t="str">
        <f t="shared" si="35"/>
        <v/>
      </c>
      <c r="N22" s="31"/>
      <c r="O22" s="95"/>
      <c r="P22" s="31"/>
      <c r="Q22" s="31"/>
      <c r="R22" s="115"/>
      <c r="S22" s="116"/>
      <c r="T22" s="116"/>
      <c r="U22" s="116"/>
      <c r="V22" s="116"/>
      <c r="W22" s="117"/>
      <c r="X22" s="31"/>
      <c r="Y22" s="107"/>
      <c r="Z22" s="32"/>
      <c r="AA22" s="44" t="str">
        <f t="shared" si="29"/>
        <v>0</v>
      </c>
      <c r="AB22" s="64"/>
      <c r="AC22" s="31" t="s">
        <v>2</v>
      </c>
      <c r="AD22" s="61"/>
      <c r="AE22" s="29" t="str">
        <f t="shared" si="36"/>
        <v>0</v>
      </c>
      <c r="AF22" s="95"/>
      <c r="AG22" s="107"/>
      <c r="AH22" s="32"/>
      <c r="AI22" s="44" t="str">
        <f t="shared" si="30"/>
        <v>0</v>
      </c>
      <c r="AJ22" s="64"/>
      <c r="AK22" s="31" t="s">
        <v>2</v>
      </c>
      <c r="AL22" s="58"/>
      <c r="AM22" s="44" t="str">
        <f t="shared" si="31"/>
        <v>0</v>
      </c>
      <c r="AN22" s="92"/>
      <c r="AO22" s="107"/>
      <c r="AP22" s="32"/>
      <c r="AQ22" s="44" t="str">
        <f t="shared" si="32"/>
        <v>0</v>
      </c>
      <c r="AR22" s="64"/>
      <c r="AS22" s="31" t="s">
        <v>2</v>
      </c>
      <c r="AT22" s="58"/>
      <c r="AU22" s="44" t="str">
        <f t="shared" si="33"/>
        <v>0</v>
      </c>
      <c r="AV22" s="92"/>
      <c r="AW22" s="129"/>
      <c r="AX22" s="101"/>
      <c r="AY22" s="82"/>
      <c r="AZ22" s="82"/>
      <c r="BA22" s="95"/>
      <c r="BB22" s="92"/>
      <c r="BC22" s="82"/>
      <c r="BD22" s="82"/>
      <c r="BE22" s="92"/>
      <c r="BF22" s="95"/>
      <c r="BG22" s="92"/>
      <c r="BH22" s="86"/>
      <c r="BI22" s="80"/>
      <c r="BJ22" s="5"/>
    </row>
    <row r="23" spans="1:64" ht="15.75" hidden="1" customHeight="1">
      <c r="A23" s="114"/>
      <c r="B23" s="110"/>
      <c r="C23" s="95"/>
      <c r="D23" s="61" t="str">
        <f t="shared" si="37"/>
        <v/>
      </c>
      <c r="E23" s="31" t="s">
        <v>2</v>
      </c>
      <c r="F23" s="58" t="str">
        <f t="shared" si="34"/>
        <v/>
      </c>
      <c r="G23" s="92"/>
      <c r="H23" s="31"/>
      <c r="I23" s="31"/>
      <c r="J23" s="95"/>
      <c r="K23" s="61" t="str">
        <f t="shared" si="28"/>
        <v/>
      </c>
      <c r="L23" s="31" t="s">
        <v>2</v>
      </c>
      <c r="M23" s="61" t="str">
        <f t="shared" si="35"/>
        <v/>
      </c>
      <c r="N23" s="31"/>
      <c r="O23" s="95"/>
      <c r="P23" s="31"/>
      <c r="Q23" s="31"/>
      <c r="R23" s="115"/>
      <c r="S23" s="116"/>
      <c r="T23" s="116"/>
      <c r="U23" s="116"/>
      <c r="V23" s="116"/>
      <c r="W23" s="117"/>
      <c r="X23" s="31"/>
      <c r="Y23" s="107"/>
      <c r="Z23" s="31"/>
      <c r="AA23" s="31">
        <f>AA18+AA19+AA20+AA21+AA22</f>
        <v>2</v>
      </c>
      <c r="AB23" s="64"/>
      <c r="AC23" s="31" t="s">
        <v>2</v>
      </c>
      <c r="AD23" s="61"/>
      <c r="AE23" s="31">
        <f>AE18+AE19+AE20+AE21+AE22</f>
        <v>1</v>
      </c>
      <c r="AF23" s="95"/>
      <c r="AG23" s="107"/>
      <c r="AH23" s="31"/>
      <c r="AI23" s="31">
        <f>AI18+AI19+AI20+AI21+AI22</f>
        <v>0</v>
      </c>
      <c r="AJ23" s="64"/>
      <c r="AK23" s="31" t="s">
        <v>2</v>
      </c>
      <c r="AL23" s="58"/>
      <c r="AM23" s="31">
        <f>AM18+AM19+AM20+AM21+AM22</f>
        <v>2</v>
      </c>
      <c r="AN23" s="92"/>
      <c r="AO23" s="107"/>
      <c r="AP23" s="31"/>
      <c r="AQ23" s="31">
        <f>AQ18+AQ19+AQ20+AQ21+AQ22</f>
        <v>2</v>
      </c>
      <c r="AR23" s="64"/>
      <c r="AS23" s="31" t="s">
        <v>2</v>
      </c>
      <c r="AT23" s="58"/>
      <c r="AU23" s="31">
        <f>AU18+AU19+AU20+AU21+AU22</f>
        <v>0</v>
      </c>
      <c r="AV23" s="92"/>
      <c r="AW23" s="129"/>
      <c r="AX23" s="101"/>
      <c r="AY23" s="82"/>
      <c r="AZ23" s="82"/>
      <c r="BA23" s="95"/>
      <c r="BB23" s="92"/>
      <c r="BC23" s="82"/>
      <c r="BD23" s="82"/>
      <c r="BE23" s="92"/>
      <c r="BF23" s="95"/>
      <c r="BG23" s="92"/>
      <c r="BH23" s="86"/>
      <c r="BI23" s="80"/>
      <c r="BJ23" s="5"/>
    </row>
    <row r="24" spans="1:64" ht="15.75" customHeight="1" thickBot="1">
      <c r="A24" s="114"/>
      <c r="B24" s="110"/>
      <c r="C24" s="65"/>
      <c r="D24" s="62"/>
      <c r="E24" s="34" t="str">
        <f>IF(AND(T10=""),"",T10)</f>
        <v/>
      </c>
      <c r="F24" s="62"/>
      <c r="G24" s="59"/>
      <c r="H24" s="34"/>
      <c r="I24" s="34"/>
      <c r="J24" s="62"/>
      <c r="K24" s="62"/>
      <c r="L24" s="34" t="str">
        <f>IF(AND(T17=""),"",T17)</f>
        <v/>
      </c>
      <c r="M24" s="62"/>
      <c r="N24" s="34"/>
      <c r="O24" s="59"/>
      <c r="P24" s="31"/>
      <c r="Q24" s="31"/>
      <c r="R24" s="118"/>
      <c r="S24" s="119"/>
      <c r="T24" s="119"/>
      <c r="U24" s="119"/>
      <c r="V24" s="119"/>
      <c r="W24" s="120"/>
      <c r="X24" s="34"/>
      <c r="Y24" s="65"/>
      <c r="Z24" s="34"/>
      <c r="AA24" s="34"/>
      <c r="AB24" s="62"/>
      <c r="AC24" s="34"/>
      <c r="AD24" s="62"/>
      <c r="AE24" s="34"/>
      <c r="AF24" s="59"/>
      <c r="AG24" s="65"/>
      <c r="AH24" s="34"/>
      <c r="AI24" s="34"/>
      <c r="AJ24" s="62"/>
      <c r="AK24" s="34"/>
      <c r="AL24" s="62"/>
      <c r="AM24" s="34"/>
      <c r="AN24" s="59"/>
      <c r="AO24" s="65"/>
      <c r="AP24" s="34"/>
      <c r="AQ24" s="34"/>
      <c r="AR24" s="62"/>
      <c r="AS24" s="34"/>
      <c r="AT24" s="62"/>
      <c r="AU24" s="34"/>
      <c r="AV24" s="74"/>
      <c r="AW24" s="130"/>
      <c r="AX24" s="101"/>
      <c r="AY24" s="82"/>
      <c r="AZ24" s="83"/>
      <c r="BA24" s="95"/>
      <c r="BB24" s="93"/>
      <c r="BC24" s="83"/>
      <c r="BD24" s="83"/>
      <c r="BE24" s="93"/>
      <c r="BF24" s="105"/>
      <c r="BG24" s="93"/>
      <c r="BH24" s="87"/>
      <c r="BI24" s="80"/>
      <c r="BJ24" s="5"/>
    </row>
    <row r="25" spans="1:64" s="14" customFormat="1" ht="23.25" customHeight="1" thickTop="1">
      <c r="A25" s="113">
        <f>RANK(AW25,$AW$4:$AW$45)</f>
        <v>2</v>
      </c>
      <c r="B25" s="110" t="s">
        <v>21</v>
      </c>
      <c r="C25" s="23"/>
      <c r="D25" s="23"/>
      <c r="E25" s="23" t="str">
        <f>IF(C26&gt;=2,"○",IF(G26&gt;=2,"●",""))</f>
        <v>○</v>
      </c>
      <c r="F25" s="23"/>
      <c r="G25" s="25"/>
      <c r="H25" s="23"/>
      <c r="I25" s="23"/>
      <c r="J25" s="23"/>
      <c r="K25" s="23"/>
      <c r="L25" s="23" t="str">
        <f>IF(J26&gt;=2,"○",IF(O26&gt;=2,"●",""))</f>
        <v>○</v>
      </c>
      <c r="M25" s="23"/>
      <c r="N25" s="23"/>
      <c r="O25" s="25"/>
      <c r="P25" s="23"/>
      <c r="Q25" s="23"/>
      <c r="R25" s="23"/>
      <c r="S25" s="23"/>
      <c r="T25" s="23" t="str">
        <f>IF(R26&gt;=2,"○",IF(W26&gt;=2,"●",""))</f>
        <v>●</v>
      </c>
      <c r="U25" s="23"/>
      <c r="V25" s="45"/>
      <c r="W25" s="23"/>
      <c r="X25" s="23"/>
      <c r="Y25" s="123"/>
      <c r="Z25" s="124"/>
      <c r="AA25" s="124"/>
      <c r="AB25" s="124"/>
      <c r="AC25" s="124"/>
      <c r="AD25" s="124"/>
      <c r="AE25" s="124"/>
      <c r="AF25" s="125"/>
      <c r="AG25" s="26"/>
      <c r="AH25" s="23"/>
      <c r="AI25" s="24" t="str">
        <f>IF(AJ26&gt;AL26,"1","0")</f>
        <v>1</v>
      </c>
      <c r="AJ25" s="23"/>
      <c r="AK25" s="23" t="str">
        <f>IF(AG26&gt;=2,"○",IF(AN26&gt;=2,"●",""))</f>
        <v>●</v>
      </c>
      <c r="AL25" s="23"/>
      <c r="AM25" s="24" t="str">
        <f>IF(AL26&gt;AJ26,"1","0")</f>
        <v>0</v>
      </c>
      <c r="AN25" s="25"/>
      <c r="AO25" s="26"/>
      <c r="AP25" s="23"/>
      <c r="AQ25" s="24" t="str">
        <f>IF(AR26&gt;AT26,"1","0")</f>
        <v>1</v>
      </c>
      <c r="AR25" s="23"/>
      <c r="AS25" s="23" t="str">
        <f>IF(AO26&gt;=2,"○",IF(AV26&gt;=2,"●",""))</f>
        <v>○</v>
      </c>
      <c r="AT25" s="23"/>
      <c r="AU25" s="24" t="str">
        <f>IF(AT26&gt;AR26,"1","0")</f>
        <v>0</v>
      </c>
      <c r="AV25" s="25"/>
      <c r="AW25" s="132">
        <f>AX25*100+BE25*10+BI25</f>
        <v>357</v>
      </c>
      <c r="AX25" s="100">
        <f>COUNTIF(E25:AV25,"○")</f>
        <v>3</v>
      </c>
      <c r="AY25" s="106">
        <f>COUNTIF(E25:AV25,"●")</f>
        <v>2</v>
      </c>
      <c r="AZ25" s="82">
        <f>RANK(AX25,$AX$3:$AX$31,0)</f>
        <v>1</v>
      </c>
      <c r="BA25" s="104">
        <f>J26+R26+C26+AG26+AO26</f>
        <v>8</v>
      </c>
      <c r="BB25" s="92">
        <f>O26+W26+G26+AN26+AV26</f>
        <v>5</v>
      </c>
      <c r="BC25" s="82">
        <f t="shared" ref="BC25" si="38">IF(ISERROR(BA25/BB25),10,(BA25/BB25))</f>
        <v>1.6</v>
      </c>
      <c r="BD25" s="82">
        <f t="shared" ref="BD25" si="39">IF(BC25=10,"MAX",BC25)</f>
        <v>1.6</v>
      </c>
      <c r="BE25" s="91">
        <f t="shared" ref="BE25" si="40">RANK(BC25,$BC$3:$BC$59,1)</f>
        <v>5</v>
      </c>
      <c r="BF25" s="95">
        <f>Z20+Z13+Z6+AH26+AP26</f>
        <v>302</v>
      </c>
      <c r="BG25" s="92">
        <f>Z5+Z12+Z19+AH27+AP27</f>
        <v>263</v>
      </c>
      <c r="BH25" s="89">
        <f>IF(ISERROR(BF25/BG25),0,(BF25/BG25))</f>
        <v>1.1482889733840305</v>
      </c>
      <c r="BI25" s="80">
        <f t="shared" ref="BI25" si="41">RANK(BH25,$BH$4:$BH$59,1)</f>
        <v>7</v>
      </c>
      <c r="BJ25" s="13"/>
    </row>
    <row r="26" spans="1:64" ht="15.75" customHeight="1">
      <c r="A26" s="114"/>
      <c r="B26" s="110"/>
      <c r="C26" s="95">
        <f>AF5</f>
        <v>2</v>
      </c>
      <c r="D26" s="61">
        <f>IF(AND(AD5=""),"",AD5)</f>
        <v>21</v>
      </c>
      <c r="E26" s="31" t="s">
        <v>2</v>
      </c>
      <c r="F26" s="58">
        <f>IF(AND(AB5=""),"",AB5)</f>
        <v>25</v>
      </c>
      <c r="G26" s="92">
        <f>Y5</f>
        <v>1</v>
      </c>
      <c r="H26" s="31"/>
      <c r="I26" s="31"/>
      <c r="J26" s="95">
        <f>AF12</f>
        <v>2</v>
      </c>
      <c r="K26" s="61">
        <f>IF(AND(AD12=""),"",AD12)</f>
        <v>25</v>
      </c>
      <c r="L26" s="31" t="s">
        <v>2</v>
      </c>
      <c r="M26" s="70">
        <f>IF(AND(AB12=""),"",AB12)</f>
        <v>15</v>
      </c>
      <c r="N26" s="31"/>
      <c r="O26" s="95">
        <f>Y12</f>
        <v>0</v>
      </c>
      <c r="P26" s="31"/>
      <c r="Q26" s="31"/>
      <c r="R26" s="95">
        <f>AF19</f>
        <v>1</v>
      </c>
      <c r="S26" s="61">
        <f>IF(AND(AD19=""),"",AD19)</f>
        <v>25</v>
      </c>
      <c r="T26" s="31" t="s">
        <v>2</v>
      </c>
      <c r="U26" s="58">
        <f>IF(AND(AB19=""),"",AB19)</f>
        <v>22</v>
      </c>
      <c r="V26" s="67"/>
      <c r="W26" s="92">
        <f>Y19</f>
        <v>2</v>
      </c>
      <c r="X26" s="31"/>
      <c r="Y26" s="115"/>
      <c r="Z26" s="116"/>
      <c r="AA26" s="116"/>
      <c r="AB26" s="116"/>
      <c r="AC26" s="116"/>
      <c r="AD26" s="116"/>
      <c r="AE26" s="116"/>
      <c r="AF26" s="117"/>
      <c r="AG26" s="95">
        <f>AI30</f>
        <v>1</v>
      </c>
      <c r="AH26" s="28">
        <f>AJ26+AJ27+AJ30+AJ28+AJ29</f>
        <v>66</v>
      </c>
      <c r="AI26" s="29" t="str">
        <f t="shared" ref="AI26:AI29" si="42">IF(AJ27&gt;AL27,"1","0")</f>
        <v>0</v>
      </c>
      <c r="AJ26" s="61">
        <v>25</v>
      </c>
      <c r="AK26" s="31" t="s">
        <v>2</v>
      </c>
      <c r="AL26" s="61">
        <v>17</v>
      </c>
      <c r="AM26" s="29" t="str">
        <f t="shared" ref="AM26:AM29" si="43">IF(AL27&gt;AJ27,"1","0")</f>
        <v>1</v>
      </c>
      <c r="AN26" s="95">
        <f>AM30</f>
        <v>2</v>
      </c>
      <c r="AO26" s="95">
        <f>AQ30</f>
        <v>2</v>
      </c>
      <c r="AP26" s="28">
        <f>AR26+AR27+AR30+AR28+AR29</f>
        <v>50</v>
      </c>
      <c r="AQ26" s="29" t="str">
        <f t="shared" ref="AQ26:AQ29" si="44">IF(AR27&gt;AT27,"1","0")</f>
        <v>1</v>
      </c>
      <c r="AR26" s="61">
        <v>25</v>
      </c>
      <c r="AS26" s="31" t="s">
        <v>2</v>
      </c>
      <c r="AT26" s="61">
        <v>17</v>
      </c>
      <c r="AU26" s="29" t="str">
        <f t="shared" ref="AU26:AU29" si="45">IF(AT27&gt;AR27,"1","0")</f>
        <v>0</v>
      </c>
      <c r="AV26" s="95">
        <f>AU30</f>
        <v>0</v>
      </c>
      <c r="AW26" s="129"/>
      <c r="AX26" s="101"/>
      <c r="AY26" s="107"/>
      <c r="AZ26" s="82"/>
      <c r="BA26" s="95"/>
      <c r="BB26" s="92"/>
      <c r="BC26" s="82"/>
      <c r="BD26" s="82"/>
      <c r="BE26" s="92"/>
      <c r="BF26" s="95"/>
      <c r="BG26" s="92"/>
      <c r="BH26" s="89"/>
      <c r="BI26" s="80"/>
      <c r="BJ26" s="5"/>
    </row>
    <row r="27" spans="1:64" ht="15.75" customHeight="1">
      <c r="A27" s="114"/>
      <c r="B27" s="110"/>
      <c r="C27" s="95"/>
      <c r="D27" s="61">
        <f t="shared" ref="D27:D29" si="46">IF(AND(AD6=""),"",AD6)</f>
        <v>25</v>
      </c>
      <c r="E27" s="31" t="s">
        <v>2</v>
      </c>
      <c r="F27" s="58">
        <f t="shared" ref="F27:F30" si="47">IF(AND(AB6=""),"",AB6)</f>
        <v>19</v>
      </c>
      <c r="G27" s="92"/>
      <c r="H27" s="31"/>
      <c r="I27" s="31"/>
      <c r="J27" s="95"/>
      <c r="K27" s="61">
        <f>IF(AND(AD13=""),"",AD13)</f>
        <v>25</v>
      </c>
      <c r="L27" s="31" t="s">
        <v>2</v>
      </c>
      <c r="M27" s="70">
        <f>IF(AND(AB13=""),"",AB13)</f>
        <v>13</v>
      </c>
      <c r="N27" s="31"/>
      <c r="O27" s="95"/>
      <c r="P27" s="31"/>
      <c r="Q27" s="34"/>
      <c r="R27" s="95"/>
      <c r="S27" s="61">
        <f t="shared" ref="S27:S30" si="48">IF(AND(AD20=""),"",AD20)</f>
        <v>20</v>
      </c>
      <c r="T27" s="31" t="s">
        <v>2</v>
      </c>
      <c r="U27" s="58">
        <f t="shared" ref="U27:U30" si="49">IF(AND(AB20=""),"",AB20)</f>
        <v>25</v>
      </c>
      <c r="V27" s="67"/>
      <c r="W27" s="92"/>
      <c r="X27" s="31"/>
      <c r="Y27" s="115"/>
      <c r="Z27" s="116"/>
      <c r="AA27" s="116"/>
      <c r="AB27" s="116"/>
      <c r="AC27" s="116"/>
      <c r="AD27" s="116"/>
      <c r="AE27" s="116"/>
      <c r="AF27" s="117"/>
      <c r="AG27" s="95"/>
      <c r="AH27" s="32">
        <f>AL26+AL27+AL30+AL28+AL29</f>
        <v>67</v>
      </c>
      <c r="AI27" s="29" t="str">
        <f t="shared" si="42"/>
        <v>0</v>
      </c>
      <c r="AJ27" s="61">
        <v>19</v>
      </c>
      <c r="AK27" s="31" t="s">
        <v>2</v>
      </c>
      <c r="AL27" s="61">
        <v>25</v>
      </c>
      <c r="AM27" s="29" t="str">
        <f t="shared" si="43"/>
        <v>1</v>
      </c>
      <c r="AN27" s="95"/>
      <c r="AO27" s="95"/>
      <c r="AP27" s="32">
        <f>AT26+AT27+AT30+AT28+AT29</f>
        <v>32</v>
      </c>
      <c r="AQ27" s="29" t="str">
        <f t="shared" si="44"/>
        <v>0</v>
      </c>
      <c r="AR27" s="61">
        <v>25</v>
      </c>
      <c r="AS27" s="31" t="s">
        <v>2</v>
      </c>
      <c r="AT27" s="61">
        <v>15</v>
      </c>
      <c r="AU27" s="29" t="str">
        <f t="shared" si="45"/>
        <v>0</v>
      </c>
      <c r="AV27" s="95"/>
      <c r="AW27" s="129"/>
      <c r="AX27" s="101"/>
      <c r="AY27" s="107"/>
      <c r="AZ27" s="82"/>
      <c r="BA27" s="95"/>
      <c r="BB27" s="92"/>
      <c r="BC27" s="82"/>
      <c r="BD27" s="82"/>
      <c r="BE27" s="92"/>
      <c r="BF27" s="95"/>
      <c r="BG27" s="92"/>
      <c r="BH27" s="89"/>
      <c r="BI27" s="80"/>
      <c r="BJ27" s="5"/>
    </row>
    <row r="28" spans="1:64" ht="15.75" customHeight="1">
      <c r="A28" s="114"/>
      <c r="B28" s="110"/>
      <c r="C28" s="95"/>
      <c r="D28" s="61">
        <f t="shared" si="46"/>
        <v>25</v>
      </c>
      <c r="E28" s="31" t="s">
        <v>2</v>
      </c>
      <c r="F28" s="58">
        <f t="shared" si="47"/>
        <v>20</v>
      </c>
      <c r="G28" s="92"/>
      <c r="H28" s="31"/>
      <c r="I28" s="31"/>
      <c r="J28" s="95"/>
      <c r="K28" s="61"/>
      <c r="L28" s="31" t="s">
        <v>2</v>
      </c>
      <c r="M28" s="58"/>
      <c r="N28" s="31"/>
      <c r="O28" s="95"/>
      <c r="P28" s="31"/>
      <c r="Q28" s="31"/>
      <c r="R28" s="95"/>
      <c r="S28" s="61">
        <f t="shared" si="48"/>
        <v>20</v>
      </c>
      <c r="T28" s="31" t="s">
        <v>2</v>
      </c>
      <c r="U28" s="58">
        <f t="shared" si="49"/>
        <v>25</v>
      </c>
      <c r="V28" s="67"/>
      <c r="W28" s="92"/>
      <c r="X28" s="31"/>
      <c r="Y28" s="115"/>
      <c r="Z28" s="116"/>
      <c r="AA28" s="116"/>
      <c r="AB28" s="116"/>
      <c r="AC28" s="116"/>
      <c r="AD28" s="116"/>
      <c r="AE28" s="116"/>
      <c r="AF28" s="117"/>
      <c r="AG28" s="95"/>
      <c r="AH28" s="32"/>
      <c r="AI28" s="29" t="str">
        <f t="shared" si="42"/>
        <v>0</v>
      </c>
      <c r="AJ28" s="61">
        <v>22</v>
      </c>
      <c r="AK28" s="31" t="s">
        <v>2</v>
      </c>
      <c r="AL28" s="61">
        <v>25</v>
      </c>
      <c r="AM28" s="29" t="str">
        <f t="shared" si="43"/>
        <v>0</v>
      </c>
      <c r="AN28" s="95"/>
      <c r="AO28" s="95"/>
      <c r="AP28" s="32"/>
      <c r="AQ28" s="29" t="str">
        <f t="shared" si="44"/>
        <v>0</v>
      </c>
      <c r="AR28" s="61"/>
      <c r="AS28" s="31" t="s">
        <v>2</v>
      </c>
      <c r="AT28" s="61"/>
      <c r="AU28" s="29" t="str">
        <f t="shared" si="45"/>
        <v>0</v>
      </c>
      <c r="AV28" s="95"/>
      <c r="AW28" s="129"/>
      <c r="AX28" s="101"/>
      <c r="AY28" s="107"/>
      <c r="AZ28" s="82"/>
      <c r="BA28" s="95"/>
      <c r="BB28" s="92"/>
      <c r="BC28" s="82"/>
      <c r="BD28" s="82"/>
      <c r="BE28" s="92"/>
      <c r="BF28" s="95"/>
      <c r="BG28" s="92"/>
      <c r="BH28" s="89"/>
      <c r="BI28" s="80"/>
      <c r="BJ28" s="5"/>
    </row>
    <row r="29" spans="1:64" ht="15.75" hidden="1" customHeight="1">
      <c r="A29" s="114"/>
      <c r="B29" s="110"/>
      <c r="C29" s="95"/>
      <c r="D29" s="61" t="str">
        <f t="shared" si="46"/>
        <v/>
      </c>
      <c r="E29" s="31" t="s">
        <v>2</v>
      </c>
      <c r="F29" s="58" t="str">
        <f t="shared" si="47"/>
        <v/>
      </c>
      <c r="G29" s="92"/>
      <c r="H29" s="31"/>
      <c r="I29" s="31"/>
      <c r="J29" s="95"/>
      <c r="K29" s="61" t="str">
        <f t="shared" ref="K29:K30" si="50">IF(AND(AD15=""),"",AD15)</f>
        <v/>
      </c>
      <c r="L29" s="31" t="s">
        <v>2</v>
      </c>
      <c r="M29" s="58" t="str">
        <f t="shared" ref="M29:M30" si="51">IF(AND(AB15=""),"",AB15)</f>
        <v/>
      </c>
      <c r="N29" s="31"/>
      <c r="O29" s="95"/>
      <c r="P29" s="31"/>
      <c r="Q29" s="31"/>
      <c r="R29" s="95"/>
      <c r="S29" s="61" t="str">
        <f t="shared" si="48"/>
        <v/>
      </c>
      <c r="T29" s="31" t="s">
        <v>2</v>
      </c>
      <c r="U29" s="58" t="str">
        <f t="shared" si="49"/>
        <v/>
      </c>
      <c r="V29" s="67"/>
      <c r="W29" s="92"/>
      <c r="X29" s="31"/>
      <c r="Y29" s="115"/>
      <c r="Z29" s="116"/>
      <c r="AA29" s="116"/>
      <c r="AB29" s="116"/>
      <c r="AC29" s="116"/>
      <c r="AD29" s="116"/>
      <c r="AE29" s="116"/>
      <c r="AF29" s="117"/>
      <c r="AG29" s="95"/>
      <c r="AH29" s="32"/>
      <c r="AI29" s="29" t="str">
        <f t="shared" si="42"/>
        <v>0</v>
      </c>
      <c r="AJ29" s="61"/>
      <c r="AK29" s="31" t="s">
        <v>2</v>
      </c>
      <c r="AL29" s="61"/>
      <c r="AM29" s="29" t="str">
        <f t="shared" si="43"/>
        <v>0</v>
      </c>
      <c r="AN29" s="95"/>
      <c r="AO29" s="95"/>
      <c r="AP29" s="32"/>
      <c r="AQ29" s="29" t="str">
        <f t="shared" si="44"/>
        <v>0</v>
      </c>
      <c r="AR29" s="61"/>
      <c r="AS29" s="31" t="s">
        <v>2</v>
      </c>
      <c r="AT29" s="61"/>
      <c r="AU29" s="29" t="str">
        <f t="shared" si="45"/>
        <v>0</v>
      </c>
      <c r="AV29" s="95"/>
      <c r="AW29" s="129"/>
      <c r="AX29" s="101"/>
      <c r="AY29" s="107"/>
      <c r="AZ29" s="82"/>
      <c r="BA29" s="95"/>
      <c r="BB29" s="92"/>
      <c r="BC29" s="82"/>
      <c r="BD29" s="82"/>
      <c r="BE29" s="92"/>
      <c r="BF29" s="95"/>
      <c r="BG29" s="92"/>
      <c r="BH29" s="89"/>
      <c r="BI29" s="80"/>
      <c r="BJ29" s="5"/>
    </row>
    <row r="30" spans="1:64" ht="15.75" hidden="1" customHeight="1">
      <c r="A30" s="114"/>
      <c r="B30" s="110"/>
      <c r="C30" s="95"/>
      <c r="D30" s="61" t="str">
        <f t="shared" ref="D30" si="52">IF(AND(AD9=""),"",AD9)</f>
        <v/>
      </c>
      <c r="E30" s="31" t="s">
        <v>2</v>
      </c>
      <c r="F30" s="58" t="str">
        <f t="shared" si="47"/>
        <v/>
      </c>
      <c r="G30" s="92"/>
      <c r="H30" s="31"/>
      <c r="I30" s="31"/>
      <c r="J30" s="95"/>
      <c r="K30" s="61" t="str">
        <f t="shared" si="50"/>
        <v/>
      </c>
      <c r="L30" s="31" t="s">
        <v>2</v>
      </c>
      <c r="M30" s="58" t="str">
        <f t="shared" si="51"/>
        <v/>
      </c>
      <c r="N30" s="31"/>
      <c r="O30" s="95"/>
      <c r="P30" s="31"/>
      <c r="Q30" s="31"/>
      <c r="R30" s="95"/>
      <c r="S30" s="61" t="str">
        <f t="shared" si="48"/>
        <v/>
      </c>
      <c r="T30" s="31" t="s">
        <v>2</v>
      </c>
      <c r="U30" s="58" t="str">
        <f t="shared" si="49"/>
        <v/>
      </c>
      <c r="V30" s="68"/>
      <c r="W30" s="92"/>
      <c r="X30" s="31"/>
      <c r="Y30" s="115"/>
      <c r="Z30" s="116"/>
      <c r="AA30" s="116"/>
      <c r="AB30" s="116"/>
      <c r="AC30" s="116"/>
      <c r="AD30" s="116"/>
      <c r="AE30" s="116"/>
      <c r="AF30" s="117"/>
      <c r="AG30" s="95"/>
      <c r="AH30" s="31"/>
      <c r="AI30" s="31">
        <f>AI25+AI26+AI27+AI28+AI29</f>
        <v>1</v>
      </c>
      <c r="AJ30" s="61"/>
      <c r="AK30" s="31" t="s">
        <v>2</v>
      </c>
      <c r="AL30" s="61"/>
      <c r="AM30" s="31">
        <f>AM25+AM26+AM27+AM28+AM29</f>
        <v>2</v>
      </c>
      <c r="AN30" s="95"/>
      <c r="AO30" s="95"/>
      <c r="AP30" s="31"/>
      <c r="AQ30" s="31">
        <f>AQ25+AQ26+AQ27+AQ28+AQ29</f>
        <v>2</v>
      </c>
      <c r="AR30" s="61"/>
      <c r="AS30" s="31" t="s">
        <v>2</v>
      </c>
      <c r="AT30" s="61"/>
      <c r="AU30" s="31">
        <f>AU25+AU26+AU27+AU28+AU29</f>
        <v>0</v>
      </c>
      <c r="AV30" s="95"/>
      <c r="AW30" s="129"/>
      <c r="AX30" s="101"/>
      <c r="AY30" s="107"/>
      <c r="AZ30" s="82"/>
      <c r="BA30" s="95"/>
      <c r="BB30" s="92"/>
      <c r="BC30" s="82"/>
      <c r="BD30" s="82"/>
      <c r="BE30" s="92"/>
      <c r="BF30" s="95"/>
      <c r="BG30" s="92"/>
      <c r="BH30" s="89"/>
      <c r="BI30" s="80"/>
      <c r="BJ30" s="5"/>
    </row>
    <row r="31" spans="1:64" ht="15.75" customHeight="1" thickBot="1">
      <c r="A31" s="114"/>
      <c r="B31" s="111"/>
      <c r="C31" s="61"/>
      <c r="D31" s="61"/>
      <c r="E31" s="34" t="str">
        <f>IF(AND(AC10=""),"",AC10)</f>
        <v/>
      </c>
      <c r="F31" s="61"/>
      <c r="G31" s="58"/>
      <c r="H31" s="31"/>
      <c r="I31" s="31"/>
      <c r="J31" s="61"/>
      <c r="K31" s="61"/>
      <c r="L31" s="34" t="str">
        <f>IF(AND(AC17=""),"",AC17)</f>
        <v/>
      </c>
      <c r="M31" s="61"/>
      <c r="N31" s="31"/>
      <c r="O31" s="58"/>
      <c r="P31" s="31"/>
      <c r="Q31" s="31"/>
      <c r="R31" s="61"/>
      <c r="S31" s="61"/>
      <c r="T31" s="34" t="str">
        <f>IF(AND(AC24=""),"",AC24)</f>
        <v/>
      </c>
      <c r="U31" s="61"/>
      <c r="V31" s="31"/>
      <c r="W31" s="61"/>
      <c r="X31" s="31"/>
      <c r="Y31" s="118"/>
      <c r="Z31" s="119"/>
      <c r="AA31" s="119"/>
      <c r="AB31" s="119"/>
      <c r="AC31" s="119"/>
      <c r="AD31" s="119"/>
      <c r="AE31" s="119"/>
      <c r="AF31" s="120"/>
      <c r="AG31" s="64"/>
      <c r="AH31" s="31"/>
      <c r="AI31" s="31"/>
      <c r="AJ31" s="61"/>
      <c r="AK31" s="31"/>
      <c r="AL31" s="61"/>
      <c r="AM31" s="31"/>
      <c r="AN31" s="58"/>
      <c r="AO31" s="64"/>
      <c r="AP31" s="31"/>
      <c r="AQ31" s="31"/>
      <c r="AR31" s="61"/>
      <c r="AS31" s="31"/>
      <c r="AT31" s="61"/>
      <c r="AU31" s="31"/>
      <c r="AV31" s="59"/>
      <c r="AW31" s="130"/>
      <c r="AX31" s="102"/>
      <c r="AY31" s="107"/>
      <c r="AZ31" s="83"/>
      <c r="BA31" s="105"/>
      <c r="BB31" s="92"/>
      <c r="BC31" s="82"/>
      <c r="BD31" s="82"/>
      <c r="BE31" s="93"/>
      <c r="BF31" s="95"/>
      <c r="BG31" s="92"/>
      <c r="BH31" s="90"/>
      <c r="BI31" s="80"/>
      <c r="BJ31" s="5"/>
    </row>
    <row r="32" spans="1:64" s="14" customFormat="1" ht="23.25" customHeight="1" thickTop="1">
      <c r="A32" s="113">
        <f>RANK(AW32,$AW$4:$AW$45)</f>
        <v>1</v>
      </c>
      <c r="B32" s="110" t="s">
        <v>22</v>
      </c>
      <c r="C32" s="40"/>
      <c r="D32" s="40"/>
      <c r="E32" s="23" t="str">
        <f>IF(C33&gt;=2,"○",IF(G33&gt;=2,"●",""))</f>
        <v>○</v>
      </c>
      <c r="F32" s="40"/>
      <c r="G32" s="41"/>
      <c r="H32" s="40"/>
      <c r="I32" s="40"/>
      <c r="J32" s="40"/>
      <c r="K32" s="40"/>
      <c r="L32" s="23" t="str">
        <f>IF(J33&gt;=2,"○",IF(O33&gt;=2,"●",""))</f>
        <v>○</v>
      </c>
      <c r="M32" s="40"/>
      <c r="N32" s="40"/>
      <c r="O32" s="41"/>
      <c r="P32" s="40"/>
      <c r="Q32" s="40"/>
      <c r="R32" s="40"/>
      <c r="S32" s="40"/>
      <c r="T32" s="23" t="str">
        <f>IF(R33&gt;=2,"○",IF(W33&gt;=2,"●",""))</f>
        <v>○</v>
      </c>
      <c r="U32" s="40"/>
      <c r="V32" s="48"/>
      <c r="W32" s="40"/>
      <c r="X32" s="40"/>
      <c r="Y32" s="26"/>
      <c r="Z32" s="23"/>
      <c r="AA32" s="23"/>
      <c r="AB32" s="23"/>
      <c r="AC32" s="23" t="str">
        <f>IF(Y33&gt;=2,"○",IF(AF33&gt;=2,"●",""))</f>
        <v>○</v>
      </c>
      <c r="AD32" s="23"/>
      <c r="AE32" s="45"/>
      <c r="AF32" s="25"/>
      <c r="AG32" s="124"/>
      <c r="AH32" s="124"/>
      <c r="AI32" s="124"/>
      <c r="AJ32" s="124"/>
      <c r="AK32" s="124"/>
      <c r="AL32" s="124"/>
      <c r="AM32" s="124"/>
      <c r="AN32" s="124"/>
      <c r="AO32" s="42"/>
      <c r="AP32" s="40"/>
      <c r="AQ32" s="43" t="str">
        <f>IF(AR33&gt;AT33,"1","0")</f>
        <v>1</v>
      </c>
      <c r="AR32" s="40"/>
      <c r="AS32" s="40" t="str">
        <f>IF(AO33&gt;=2,"○",IF(AV33&gt;=2,"●",""))</f>
        <v>○</v>
      </c>
      <c r="AT32" s="40"/>
      <c r="AU32" s="49" t="str">
        <f>IF(AT33&gt;AR33,"1","0")</f>
        <v>0</v>
      </c>
      <c r="AV32" s="25"/>
      <c r="AW32" s="132">
        <f>AX32*100+BE32*10+BI32</f>
        <v>568</v>
      </c>
      <c r="AX32" s="100">
        <f>COUNTIF(E32:AV32,"○")</f>
        <v>5</v>
      </c>
      <c r="AY32" s="106">
        <f>COUNTIF(E32:AV32,"●")</f>
        <v>0</v>
      </c>
      <c r="AZ32" s="82">
        <f>RANK(AX32,$AX$3:$AX$39,0)</f>
        <v>1</v>
      </c>
      <c r="BA32" s="104">
        <f>J33+R33+Y33+C33+AO33</f>
        <v>10</v>
      </c>
      <c r="BB32" s="97">
        <f>O33+W33+AF33+G33+AV33</f>
        <v>1</v>
      </c>
      <c r="BC32" s="84">
        <f t="shared" ref="BC32:BC39" si="53">IF(ISERROR(BA32/BB32),10,(BA32/BB32))</f>
        <v>10</v>
      </c>
      <c r="BD32" s="84" t="str">
        <f t="shared" ref="BD32:BD39" si="54">IF(BC32=10,"MAX",BC32)</f>
        <v>MAX</v>
      </c>
      <c r="BE32" s="91">
        <f t="shared" ref="BE32" si="55">RANK(BC32,$BC$3:$BC$59,1)</f>
        <v>6</v>
      </c>
      <c r="BF32" s="104">
        <f>AH20+AH13+AH6+AH27+AP33</f>
        <v>268</v>
      </c>
      <c r="BG32" s="97">
        <f>AH5+AH12+AH19+AH26+AP34</f>
        <v>181</v>
      </c>
      <c r="BH32" s="89">
        <f>IF(ISERROR(BF32/BG32),0,(BF32/BG32))</f>
        <v>1.4806629834254144</v>
      </c>
      <c r="BI32" s="80">
        <f t="shared" ref="BI32" si="56">RANK(BH32,$BH$4:$BH$59,1)</f>
        <v>8</v>
      </c>
    </row>
    <row r="33" spans="1:61" ht="15.75" customHeight="1">
      <c r="A33" s="114"/>
      <c r="B33" s="110"/>
      <c r="C33" s="95">
        <f>AN5</f>
        <v>2</v>
      </c>
      <c r="D33" s="61">
        <f>IF(AND(AL5=""),"",AL5)</f>
        <v>25</v>
      </c>
      <c r="E33" s="31" t="s">
        <v>2</v>
      </c>
      <c r="F33" s="58">
        <f>IF(AND(AJ5=""),"",AJ5)</f>
        <v>0</v>
      </c>
      <c r="G33" s="92">
        <f>AG5</f>
        <v>0</v>
      </c>
      <c r="H33" s="31"/>
      <c r="I33" s="31"/>
      <c r="J33" s="95">
        <f>AN12</f>
        <v>2</v>
      </c>
      <c r="K33" s="61">
        <f>IF(AND(AL12=""),"",AL12)</f>
        <v>25</v>
      </c>
      <c r="L33" s="31" t="s">
        <v>2</v>
      </c>
      <c r="M33" s="61">
        <f>IF(AND(AJ12=""),"",AJ12)</f>
        <v>16</v>
      </c>
      <c r="N33" s="31"/>
      <c r="O33" s="95">
        <f>AG12</f>
        <v>0</v>
      </c>
      <c r="P33" s="31"/>
      <c r="Q33" s="31"/>
      <c r="R33" s="95">
        <f>AN19</f>
        <v>2</v>
      </c>
      <c r="S33" s="61">
        <f>IF(AND(AL19=""),"",AL19)</f>
        <v>25</v>
      </c>
      <c r="T33" s="31" t="s">
        <v>2</v>
      </c>
      <c r="U33" s="58">
        <f>IF(AND(AJ19=""),"",AJ19)</f>
        <v>15</v>
      </c>
      <c r="V33" s="67"/>
      <c r="W33" s="92">
        <f>AG19</f>
        <v>0</v>
      </c>
      <c r="X33" s="31"/>
      <c r="Y33" s="107">
        <f>AN26</f>
        <v>2</v>
      </c>
      <c r="Z33" s="31"/>
      <c r="AA33" s="31"/>
      <c r="AB33" s="64">
        <f>IF(AND(AL26=""),"",AL26)</f>
        <v>17</v>
      </c>
      <c r="AC33" s="31" t="s">
        <v>2</v>
      </c>
      <c r="AD33" s="61">
        <f>IF(AND(AJ26=""),"",AJ26)</f>
        <v>25</v>
      </c>
      <c r="AE33" s="67"/>
      <c r="AF33" s="95">
        <f>AG26</f>
        <v>1</v>
      </c>
      <c r="AG33" s="116"/>
      <c r="AH33" s="116"/>
      <c r="AI33" s="116"/>
      <c r="AJ33" s="116"/>
      <c r="AK33" s="116"/>
      <c r="AL33" s="116"/>
      <c r="AM33" s="116"/>
      <c r="AN33" s="116"/>
      <c r="AO33" s="107">
        <f>AQ37</f>
        <v>2</v>
      </c>
      <c r="AP33" s="28">
        <f>AR33+AR34+AR37+AR35+AR36</f>
        <v>50</v>
      </c>
      <c r="AQ33" s="44" t="str">
        <f t="shared" ref="AQ33:AQ36" si="57">IF(AR34&gt;AT34,"1","0")</f>
        <v>1</v>
      </c>
      <c r="AR33" s="64">
        <v>25</v>
      </c>
      <c r="AS33" s="31" t="s">
        <v>2</v>
      </c>
      <c r="AT33" s="58">
        <v>23</v>
      </c>
      <c r="AU33" s="50" t="str">
        <f t="shared" ref="AU33:AU36" si="58">IF(AT34&gt;AR34,"1","0")</f>
        <v>0</v>
      </c>
      <c r="AV33" s="92">
        <f>AU37</f>
        <v>0</v>
      </c>
      <c r="AW33" s="129"/>
      <c r="AX33" s="101"/>
      <c r="AY33" s="107"/>
      <c r="AZ33" s="82"/>
      <c r="BA33" s="95"/>
      <c r="BB33" s="92"/>
      <c r="BC33" s="82"/>
      <c r="BD33" s="82"/>
      <c r="BE33" s="92"/>
      <c r="BF33" s="95"/>
      <c r="BG33" s="92"/>
      <c r="BH33" s="89"/>
      <c r="BI33" s="80"/>
    </row>
    <row r="34" spans="1:61" ht="15.75" customHeight="1">
      <c r="A34" s="114"/>
      <c r="B34" s="110"/>
      <c r="C34" s="95"/>
      <c r="D34" s="61">
        <f t="shared" ref="D34:D37" si="59">IF(AND(AL6=""),"",AL6)</f>
        <v>25</v>
      </c>
      <c r="E34" s="31" t="s">
        <v>2</v>
      </c>
      <c r="F34" s="58">
        <f t="shared" ref="F34:F37" si="60">IF(AND(AJ6=""),"",AJ6)</f>
        <v>0</v>
      </c>
      <c r="G34" s="92"/>
      <c r="H34" s="31"/>
      <c r="I34" s="31"/>
      <c r="J34" s="95"/>
      <c r="K34" s="61">
        <f t="shared" ref="K34:K37" si="61">IF(AND(AL13=""),"",AL13)</f>
        <v>26</v>
      </c>
      <c r="L34" s="31" t="s">
        <v>2</v>
      </c>
      <c r="M34" s="61">
        <f t="shared" ref="M34:M37" si="62">IF(AND(AJ13=""),"",AJ13)</f>
        <v>24</v>
      </c>
      <c r="N34" s="31"/>
      <c r="O34" s="95"/>
      <c r="P34" s="31"/>
      <c r="Q34" s="34"/>
      <c r="R34" s="95"/>
      <c r="S34" s="61">
        <f t="shared" ref="S34:S37" si="63">IF(AND(AL20=""),"",AL20)</f>
        <v>25</v>
      </c>
      <c r="T34" s="31" t="s">
        <v>2</v>
      </c>
      <c r="U34" s="58">
        <f t="shared" ref="U34:U37" si="64">IF(AND(AJ20=""),"",AJ20)</f>
        <v>21</v>
      </c>
      <c r="V34" s="67"/>
      <c r="W34" s="92"/>
      <c r="X34" s="31"/>
      <c r="Y34" s="107"/>
      <c r="Z34" s="31"/>
      <c r="AA34" s="31"/>
      <c r="AB34" s="64">
        <f t="shared" ref="AB34:AB37" si="65">IF(AND(AL27=""),"",AL27)</f>
        <v>25</v>
      </c>
      <c r="AC34" s="31" t="s">
        <v>2</v>
      </c>
      <c r="AD34" s="61">
        <f t="shared" ref="AD34:AD37" si="66">IF(AND(AJ27=""),"",AJ27)</f>
        <v>19</v>
      </c>
      <c r="AE34" s="67"/>
      <c r="AF34" s="95"/>
      <c r="AG34" s="116"/>
      <c r="AH34" s="116"/>
      <c r="AI34" s="116"/>
      <c r="AJ34" s="116"/>
      <c r="AK34" s="116"/>
      <c r="AL34" s="116"/>
      <c r="AM34" s="116"/>
      <c r="AN34" s="116"/>
      <c r="AO34" s="107"/>
      <c r="AP34" s="32">
        <f>AT33+AT34+AT37+AT35+AT36</f>
        <v>39</v>
      </c>
      <c r="AQ34" s="44" t="str">
        <f t="shared" si="57"/>
        <v>0</v>
      </c>
      <c r="AR34" s="64">
        <v>25</v>
      </c>
      <c r="AS34" s="31" t="s">
        <v>2</v>
      </c>
      <c r="AT34" s="58">
        <v>16</v>
      </c>
      <c r="AU34" s="50" t="str">
        <f t="shared" si="58"/>
        <v>0</v>
      </c>
      <c r="AV34" s="92"/>
      <c r="AW34" s="129"/>
      <c r="AX34" s="101"/>
      <c r="AY34" s="107"/>
      <c r="AZ34" s="82"/>
      <c r="BA34" s="95"/>
      <c r="BB34" s="92"/>
      <c r="BC34" s="82"/>
      <c r="BD34" s="82"/>
      <c r="BE34" s="92"/>
      <c r="BF34" s="95"/>
      <c r="BG34" s="92"/>
      <c r="BH34" s="89"/>
      <c r="BI34" s="80"/>
    </row>
    <row r="35" spans="1:61" ht="15.75" customHeight="1">
      <c r="A35" s="114"/>
      <c r="B35" s="110"/>
      <c r="C35" s="95"/>
      <c r="D35" s="61" t="str">
        <f t="shared" si="59"/>
        <v/>
      </c>
      <c r="E35" s="31" t="s">
        <v>2</v>
      </c>
      <c r="F35" s="58" t="str">
        <f t="shared" si="60"/>
        <v/>
      </c>
      <c r="G35" s="92"/>
      <c r="H35" s="31"/>
      <c r="I35" s="31"/>
      <c r="J35" s="95"/>
      <c r="K35" s="61" t="str">
        <f t="shared" si="61"/>
        <v/>
      </c>
      <c r="L35" s="31" t="s">
        <v>2</v>
      </c>
      <c r="M35" s="61" t="str">
        <f t="shared" si="62"/>
        <v/>
      </c>
      <c r="N35" s="31"/>
      <c r="O35" s="95"/>
      <c r="P35" s="31"/>
      <c r="Q35" s="31"/>
      <c r="R35" s="95"/>
      <c r="S35" s="61" t="str">
        <f t="shared" si="63"/>
        <v/>
      </c>
      <c r="T35" s="31" t="s">
        <v>2</v>
      </c>
      <c r="U35" s="58" t="str">
        <f t="shared" si="64"/>
        <v/>
      </c>
      <c r="V35" s="67"/>
      <c r="W35" s="92"/>
      <c r="X35" s="31"/>
      <c r="Y35" s="107"/>
      <c r="Z35" s="31"/>
      <c r="AA35" s="31"/>
      <c r="AB35" s="64">
        <f t="shared" si="65"/>
        <v>25</v>
      </c>
      <c r="AC35" s="31" t="s">
        <v>2</v>
      </c>
      <c r="AD35" s="61">
        <f t="shared" si="66"/>
        <v>22</v>
      </c>
      <c r="AE35" s="67"/>
      <c r="AF35" s="95"/>
      <c r="AG35" s="116"/>
      <c r="AH35" s="116"/>
      <c r="AI35" s="116"/>
      <c r="AJ35" s="116"/>
      <c r="AK35" s="116"/>
      <c r="AL35" s="116"/>
      <c r="AM35" s="116"/>
      <c r="AN35" s="116"/>
      <c r="AO35" s="107"/>
      <c r="AP35" s="32"/>
      <c r="AQ35" s="44" t="str">
        <f t="shared" si="57"/>
        <v>0</v>
      </c>
      <c r="AR35" s="64"/>
      <c r="AS35" s="31" t="s">
        <v>2</v>
      </c>
      <c r="AT35" s="58"/>
      <c r="AU35" s="50" t="str">
        <f t="shared" si="58"/>
        <v>0</v>
      </c>
      <c r="AV35" s="92"/>
      <c r="AW35" s="129"/>
      <c r="AX35" s="101"/>
      <c r="AY35" s="107"/>
      <c r="AZ35" s="82"/>
      <c r="BA35" s="95"/>
      <c r="BB35" s="92"/>
      <c r="BC35" s="82"/>
      <c r="BD35" s="82"/>
      <c r="BE35" s="92"/>
      <c r="BF35" s="95"/>
      <c r="BG35" s="92"/>
      <c r="BH35" s="89"/>
      <c r="BI35" s="80"/>
    </row>
    <row r="36" spans="1:61" ht="15.75" hidden="1" customHeight="1">
      <c r="A36" s="114"/>
      <c r="B36" s="110"/>
      <c r="C36" s="95"/>
      <c r="D36" s="61" t="str">
        <f t="shared" si="59"/>
        <v/>
      </c>
      <c r="E36" s="31" t="s">
        <v>2</v>
      </c>
      <c r="F36" s="58" t="str">
        <f t="shared" si="60"/>
        <v/>
      </c>
      <c r="G36" s="92"/>
      <c r="H36" s="31"/>
      <c r="I36" s="31"/>
      <c r="J36" s="95"/>
      <c r="K36" s="61" t="str">
        <f t="shared" si="61"/>
        <v/>
      </c>
      <c r="L36" s="31" t="s">
        <v>2</v>
      </c>
      <c r="M36" s="61" t="str">
        <f t="shared" si="62"/>
        <v/>
      </c>
      <c r="N36" s="31"/>
      <c r="O36" s="95"/>
      <c r="P36" s="31"/>
      <c r="Q36" s="31"/>
      <c r="R36" s="95"/>
      <c r="S36" s="61" t="str">
        <f t="shared" si="63"/>
        <v/>
      </c>
      <c r="T36" s="31" t="s">
        <v>2</v>
      </c>
      <c r="U36" s="58" t="str">
        <f t="shared" si="64"/>
        <v/>
      </c>
      <c r="V36" s="67"/>
      <c r="W36" s="92"/>
      <c r="X36" s="31"/>
      <c r="Y36" s="107"/>
      <c r="Z36" s="31"/>
      <c r="AA36" s="31"/>
      <c r="AB36" s="64" t="str">
        <f t="shared" si="65"/>
        <v/>
      </c>
      <c r="AC36" s="31" t="s">
        <v>2</v>
      </c>
      <c r="AD36" s="61" t="str">
        <f t="shared" si="66"/>
        <v/>
      </c>
      <c r="AE36" s="67"/>
      <c r="AF36" s="95"/>
      <c r="AG36" s="116"/>
      <c r="AH36" s="116"/>
      <c r="AI36" s="116"/>
      <c r="AJ36" s="116"/>
      <c r="AK36" s="116"/>
      <c r="AL36" s="116"/>
      <c r="AM36" s="116"/>
      <c r="AN36" s="116"/>
      <c r="AO36" s="107"/>
      <c r="AP36" s="32"/>
      <c r="AQ36" s="44" t="str">
        <f t="shared" si="57"/>
        <v>0</v>
      </c>
      <c r="AR36" s="64"/>
      <c r="AS36" s="31" t="s">
        <v>2</v>
      </c>
      <c r="AT36" s="58"/>
      <c r="AU36" s="50" t="str">
        <f t="shared" si="58"/>
        <v>0</v>
      </c>
      <c r="AV36" s="92"/>
      <c r="AW36" s="129"/>
      <c r="AX36" s="101"/>
      <c r="AY36" s="107"/>
      <c r="AZ36" s="82"/>
      <c r="BA36" s="95"/>
      <c r="BB36" s="92"/>
      <c r="BC36" s="82"/>
      <c r="BD36" s="82"/>
      <c r="BE36" s="92"/>
      <c r="BF36" s="95"/>
      <c r="BG36" s="92"/>
      <c r="BH36" s="89"/>
      <c r="BI36" s="80"/>
    </row>
    <row r="37" spans="1:61" ht="15" hidden="1" customHeight="1">
      <c r="A37" s="114"/>
      <c r="B37" s="110"/>
      <c r="C37" s="95"/>
      <c r="D37" s="61" t="str">
        <f t="shared" si="59"/>
        <v/>
      </c>
      <c r="E37" s="31" t="s">
        <v>2</v>
      </c>
      <c r="F37" s="58" t="str">
        <f t="shared" si="60"/>
        <v/>
      </c>
      <c r="G37" s="92"/>
      <c r="H37" s="31"/>
      <c r="I37" s="31"/>
      <c r="J37" s="95"/>
      <c r="K37" s="61" t="str">
        <f t="shared" si="61"/>
        <v/>
      </c>
      <c r="L37" s="31" t="s">
        <v>2</v>
      </c>
      <c r="M37" s="61" t="str">
        <f t="shared" si="62"/>
        <v/>
      </c>
      <c r="N37" s="31"/>
      <c r="O37" s="95"/>
      <c r="P37" s="31"/>
      <c r="Q37" s="31"/>
      <c r="R37" s="95"/>
      <c r="S37" s="61" t="str">
        <f t="shared" si="63"/>
        <v/>
      </c>
      <c r="T37" s="31" t="s">
        <v>2</v>
      </c>
      <c r="U37" s="58" t="str">
        <f t="shared" si="64"/>
        <v/>
      </c>
      <c r="V37" s="68"/>
      <c r="W37" s="92"/>
      <c r="X37" s="31"/>
      <c r="Y37" s="107"/>
      <c r="Z37" s="31"/>
      <c r="AA37" s="31"/>
      <c r="AB37" s="64" t="str">
        <f t="shared" si="65"/>
        <v/>
      </c>
      <c r="AC37" s="31" t="s">
        <v>2</v>
      </c>
      <c r="AD37" s="61" t="str">
        <f t="shared" si="66"/>
        <v/>
      </c>
      <c r="AE37" s="68"/>
      <c r="AF37" s="95"/>
      <c r="AG37" s="116"/>
      <c r="AH37" s="116"/>
      <c r="AI37" s="116"/>
      <c r="AJ37" s="116"/>
      <c r="AK37" s="116"/>
      <c r="AL37" s="116"/>
      <c r="AM37" s="116"/>
      <c r="AN37" s="116"/>
      <c r="AO37" s="107"/>
      <c r="AP37" s="31"/>
      <c r="AQ37" s="31">
        <f>AQ32+AQ33+AQ34+AQ35+AQ36</f>
        <v>2</v>
      </c>
      <c r="AR37" s="64"/>
      <c r="AS37" s="31" t="s">
        <v>2</v>
      </c>
      <c r="AT37" s="58"/>
      <c r="AU37" s="31">
        <f>AU32+AU33+AU34+AU35+AU36</f>
        <v>0</v>
      </c>
      <c r="AV37" s="92"/>
      <c r="AW37" s="129"/>
      <c r="AX37" s="101"/>
      <c r="AY37" s="107"/>
      <c r="AZ37" s="82"/>
      <c r="BA37" s="95"/>
      <c r="BB37" s="92"/>
      <c r="BC37" s="82"/>
      <c r="BD37" s="82"/>
      <c r="BE37" s="92"/>
      <c r="BF37" s="95"/>
      <c r="BG37" s="92"/>
      <c r="BH37" s="89"/>
      <c r="BI37" s="80"/>
    </row>
    <row r="38" spans="1:61" ht="15.75" customHeight="1" thickBot="1">
      <c r="A38" s="114"/>
      <c r="B38" s="110"/>
      <c r="C38" s="62"/>
      <c r="D38" s="62"/>
      <c r="E38" s="34" t="str">
        <f>IF(AND(AK10=""),"",AK10)</f>
        <v/>
      </c>
      <c r="F38" s="62"/>
      <c r="G38" s="74" t="s">
        <v>24</v>
      </c>
      <c r="H38" s="34"/>
      <c r="I38" s="34"/>
      <c r="J38" s="62"/>
      <c r="K38" s="62"/>
      <c r="L38" s="34" t="str">
        <f>IF(AND(AK17=""),"",AK17)</f>
        <v/>
      </c>
      <c r="M38" s="62"/>
      <c r="N38" s="34"/>
      <c r="O38" s="59"/>
      <c r="P38" s="34"/>
      <c r="Q38" s="34"/>
      <c r="R38" s="62"/>
      <c r="S38" s="62"/>
      <c r="T38" s="34" t="str">
        <f>IF(AND(AK24=""),"",AK24)</f>
        <v/>
      </c>
      <c r="U38" s="62"/>
      <c r="V38" s="34"/>
      <c r="W38" s="62"/>
      <c r="X38" s="34"/>
      <c r="Y38" s="65"/>
      <c r="Z38" s="34"/>
      <c r="AA38" s="34"/>
      <c r="AB38" s="62"/>
      <c r="AC38" s="34" t="str">
        <f>IF(AND(AK31=""),"",AK31)</f>
        <v/>
      </c>
      <c r="AD38" s="62"/>
      <c r="AE38" s="34"/>
      <c r="AF38" s="59"/>
      <c r="AG38" s="119"/>
      <c r="AH38" s="119"/>
      <c r="AI38" s="119"/>
      <c r="AJ38" s="119"/>
      <c r="AK38" s="119"/>
      <c r="AL38" s="119"/>
      <c r="AM38" s="119"/>
      <c r="AN38" s="119"/>
      <c r="AO38" s="65"/>
      <c r="AP38" s="34"/>
      <c r="AQ38" s="34"/>
      <c r="AR38" s="62"/>
      <c r="AS38" s="34"/>
      <c r="AT38" s="62"/>
      <c r="AU38" s="51"/>
      <c r="AV38" s="59"/>
      <c r="AW38" s="130"/>
      <c r="AX38" s="102"/>
      <c r="AY38" s="108"/>
      <c r="AZ38" s="83"/>
      <c r="BA38" s="105"/>
      <c r="BB38" s="93"/>
      <c r="BC38" s="83"/>
      <c r="BD38" s="83"/>
      <c r="BE38" s="93"/>
      <c r="BF38" s="105"/>
      <c r="BG38" s="93"/>
      <c r="BH38" s="90"/>
      <c r="BI38" s="80"/>
    </row>
    <row r="39" spans="1:61" s="14" customFormat="1" ht="23.25" customHeight="1" thickTop="1">
      <c r="A39" s="113">
        <f>RANK(AW39,$AW$4:$AW$45)</f>
        <v>6</v>
      </c>
      <c r="B39" s="110" t="s">
        <v>23</v>
      </c>
      <c r="C39" s="42"/>
      <c r="D39" s="40"/>
      <c r="E39" s="40" t="str">
        <f>IF(C40&gt;=2,"○",IF(G40&gt;=2,"●",""))</f>
        <v>●</v>
      </c>
      <c r="F39" s="40"/>
      <c r="G39" s="41"/>
      <c r="H39" s="40"/>
      <c r="I39" s="40"/>
      <c r="J39" s="40"/>
      <c r="K39" s="40"/>
      <c r="L39" s="40" t="str">
        <f>IF(J40&gt;=2,"○",IF(O40&gt;=2,"●",""))</f>
        <v>○</v>
      </c>
      <c r="M39" s="40"/>
      <c r="N39" s="40"/>
      <c r="O39" s="41"/>
      <c r="P39" s="40"/>
      <c r="Q39" s="40"/>
      <c r="R39" s="40"/>
      <c r="S39" s="40"/>
      <c r="T39" s="40" t="str">
        <f>IF(R40&gt;=2,"○",IF(W40&gt;=2,"●",""))</f>
        <v>●</v>
      </c>
      <c r="U39" s="40"/>
      <c r="V39" s="48"/>
      <c r="W39" s="40"/>
      <c r="X39" s="40"/>
      <c r="Y39" s="42"/>
      <c r="Z39" s="40"/>
      <c r="AA39" s="40"/>
      <c r="AB39" s="40"/>
      <c r="AC39" s="40" t="str">
        <f>IF(Y40&gt;=2,"○",IF(AF40&gt;=2,"●",""))</f>
        <v>●</v>
      </c>
      <c r="AD39" s="40"/>
      <c r="AE39" s="48"/>
      <c r="AF39" s="41"/>
      <c r="AG39" s="40"/>
      <c r="AH39" s="40"/>
      <c r="AI39" s="40"/>
      <c r="AJ39" s="40"/>
      <c r="AK39" s="40" t="str">
        <f>IF(AG40&gt;=2,"○",IF(AN40&gt;=2,"●",""))</f>
        <v>●</v>
      </c>
      <c r="AL39" s="40"/>
      <c r="AM39" s="48"/>
      <c r="AN39" s="40"/>
      <c r="AO39" s="123"/>
      <c r="AP39" s="124"/>
      <c r="AQ39" s="124"/>
      <c r="AR39" s="124"/>
      <c r="AS39" s="124"/>
      <c r="AT39" s="124"/>
      <c r="AU39" s="124"/>
      <c r="AV39" s="125"/>
      <c r="AW39" s="131">
        <f>AX39*100+BE39*10+BI39</f>
        <v>114</v>
      </c>
      <c r="AX39" s="101">
        <f>COUNTIF(E39:AV39,"○")</f>
        <v>1</v>
      </c>
      <c r="AY39" s="82">
        <f>COUNTIF(E39:AV39,"●")</f>
        <v>4</v>
      </c>
      <c r="AZ39" s="82">
        <f>RANK(AX39,$AX$3:$AX$39,0)</f>
        <v>6</v>
      </c>
      <c r="BA39" s="95">
        <f>J40+R40+Y40+AG40+C40</f>
        <v>2</v>
      </c>
      <c r="BB39" s="92">
        <f>O40+W40+AF40+AN40+G40</f>
        <v>9</v>
      </c>
      <c r="BC39" s="82">
        <f t="shared" si="53"/>
        <v>0.22222222222222221</v>
      </c>
      <c r="BD39" s="82">
        <f t="shared" si="54"/>
        <v>0.22222222222222221</v>
      </c>
      <c r="BE39" s="91">
        <f t="shared" ref="BE39" si="67">RANK(BC39,$BC$3:$BC$59,1)</f>
        <v>1</v>
      </c>
      <c r="BF39" s="95">
        <f>AP20+AP13+AP6+AP27+AP34</f>
        <v>229</v>
      </c>
      <c r="BG39" s="92">
        <f>AP5+AP12+AP19+AP26+AP33</f>
        <v>276</v>
      </c>
      <c r="BH39" s="88">
        <f>IF(ISERROR(BF39/BG39),0,(BF39/BG39))</f>
        <v>0.82971014492753625</v>
      </c>
      <c r="BI39" s="80">
        <f t="shared" ref="BI39" si="68">RANK(BH39,$BH$4:$BH$59,1)</f>
        <v>4</v>
      </c>
    </row>
    <row r="40" spans="1:61" ht="15.75" customHeight="1">
      <c r="A40" s="114"/>
      <c r="B40" s="110"/>
      <c r="C40" s="95">
        <f>AV5</f>
        <v>0</v>
      </c>
      <c r="D40" s="61">
        <f>IF(AND(AT5=""),"",AT5)</f>
        <v>28</v>
      </c>
      <c r="E40" s="31" t="s">
        <v>2</v>
      </c>
      <c r="F40" s="58">
        <f>IF(AND(AR5=""),"",AR5)</f>
        <v>30</v>
      </c>
      <c r="G40" s="92">
        <f>AO5</f>
        <v>2</v>
      </c>
      <c r="H40" s="31"/>
      <c r="I40" s="31"/>
      <c r="J40" s="95">
        <f>AV12</f>
        <v>2</v>
      </c>
      <c r="K40" s="61">
        <f>IF(AND(AT12=""),"",AT12)</f>
        <v>12</v>
      </c>
      <c r="L40" s="31" t="s">
        <v>2</v>
      </c>
      <c r="M40" s="61">
        <f>IF(AND(AR12=""),"",AR12)</f>
        <v>25</v>
      </c>
      <c r="N40" s="31"/>
      <c r="O40" s="95">
        <f>AO12</f>
        <v>1</v>
      </c>
      <c r="P40" s="31"/>
      <c r="Q40" s="31"/>
      <c r="R40" s="95">
        <f>AV19</f>
        <v>0</v>
      </c>
      <c r="S40" s="61">
        <f>IF(AND(AT19=""),"",AT19)</f>
        <v>19</v>
      </c>
      <c r="T40" s="31" t="s">
        <v>2</v>
      </c>
      <c r="U40" s="58">
        <f>IF(AND(AR19=""),"",AR19)</f>
        <v>25</v>
      </c>
      <c r="V40" s="67"/>
      <c r="W40" s="92">
        <f>AO19</f>
        <v>2</v>
      </c>
      <c r="X40" s="31"/>
      <c r="Y40" s="107">
        <f>AV26</f>
        <v>0</v>
      </c>
      <c r="Z40" s="31"/>
      <c r="AA40" s="31"/>
      <c r="AB40" s="64">
        <f>IF(AND(AT26=""),"",AT26)</f>
        <v>17</v>
      </c>
      <c r="AC40" s="31" t="s">
        <v>2</v>
      </c>
      <c r="AD40" s="58">
        <f>IF(AND(AR26=""),"",AR26)</f>
        <v>25</v>
      </c>
      <c r="AE40" s="67"/>
      <c r="AF40" s="92">
        <f>AO26</f>
        <v>2</v>
      </c>
      <c r="AG40" s="107">
        <f>AV33</f>
        <v>0</v>
      </c>
      <c r="AH40" s="31"/>
      <c r="AI40" s="31"/>
      <c r="AJ40" s="71">
        <f>IF(AND(AT33=""),"",AT33)</f>
        <v>23</v>
      </c>
      <c r="AK40" s="31" t="s">
        <v>2</v>
      </c>
      <c r="AL40" s="70">
        <f>IF(AND(AR33=""),"",AR33)</f>
        <v>25</v>
      </c>
      <c r="AM40" s="67"/>
      <c r="AN40" s="95">
        <f>AO33</f>
        <v>2</v>
      </c>
      <c r="AO40" s="115"/>
      <c r="AP40" s="116"/>
      <c r="AQ40" s="116"/>
      <c r="AR40" s="116"/>
      <c r="AS40" s="116"/>
      <c r="AT40" s="116"/>
      <c r="AU40" s="116"/>
      <c r="AV40" s="117"/>
      <c r="AW40" s="131"/>
      <c r="AX40" s="101"/>
      <c r="AY40" s="82"/>
      <c r="AZ40" s="82"/>
      <c r="BA40" s="95"/>
      <c r="BB40" s="92"/>
      <c r="BC40" s="82"/>
      <c r="BD40" s="82"/>
      <c r="BE40" s="92"/>
      <c r="BF40" s="95"/>
      <c r="BG40" s="92"/>
      <c r="BH40" s="86"/>
      <c r="BI40" s="80"/>
    </row>
    <row r="41" spans="1:61" ht="15.75" customHeight="1">
      <c r="A41" s="114"/>
      <c r="B41" s="110"/>
      <c r="C41" s="95"/>
      <c r="D41" s="61">
        <f t="shared" ref="D41:D44" si="69">IF(AND(AT6=""),"",AT6)</f>
        <v>24</v>
      </c>
      <c r="E41" s="31" t="s">
        <v>2</v>
      </c>
      <c r="F41" s="58">
        <f t="shared" ref="F41:F44" si="70">IF(AND(AR6=""),"",AR6)</f>
        <v>26</v>
      </c>
      <c r="G41" s="92"/>
      <c r="H41" s="31"/>
      <c r="I41" s="31"/>
      <c r="J41" s="95"/>
      <c r="K41" s="61">
        <f t="shared" ref="K41:K44" si="71">IF(AND(AT13=""),"",AT13)</f>
        <v>25</v>
      </c>
      <c r="L41" s="31" t="s">
        <v>2</v>
      </c>
      <c r="M41" s="61">
        <f t="shared" ref="M41:M44" si="72">IF(AND(AR13=""),"",AR13)</f>
        <v>20</v>
      </c>
      <c r="N41" s="31"/>
      <c r="O41" s="95"/>
      <c r="P41" s="31"/>
      <c r="Q41" s="31"/>
      <c r="R41" s="95"/>
      <c r="S41" s="61">
        <f t="shared" ref="S41:S44" si="73">IF(AND(AT20=""),"",AT20)</f>
        <v>25</v>
      </c>
      <c r="T41" s="31" t="s">
        <v>2</v>
      </c>
      <c r="U41" s="58">
        <f t="shared" ref="U41:U44" si="74">IF(AND(AR20=""),"",AR20)</f>
        <v>27</v>
      </c>
      <c r="V41" s="67"/>
      <c r="W41" s="92"/>
      <c r="X41" s="31"/>
      <c r="Y41" s="107"/>
      <c r="Z41" s="31"/>
      <c r="AA41" s="31"/>
      <c r="AB41" s="64">
        <f t="shared" ref="AB41:AB44" si="75">IF(AND(AT27=""),"",AT27)</f>
        <v>15</v>
      </c>
      <c r="AC41" s="31" t="s">
        <v>2</v>
      </c>
      <c r="AD41" s="58">
        <f t="shared" ref="AD41:AD44" si="76">IF(AND(AR27=""),"",AR27)</f>
        <v>25</v>
      </c>
      <c r="AE41" s="67"/>
      <c r="AF41" s="92"/>
      <c r="AG41" s="107"/>
      <c r="AH41" s="31"/>
      <c r="AI41" s="31"/>
      <c r="AJ41" s="71">
        <f t="shared" ref="AJ41" si="77">IF(AND(AT34=""),"",AT34)</f>
        <v>16</v>
      </c>
      <c r="AK41" s="31" t="s">
        <v>2</v>
      </c>
      <c r="AL41" s="70">
        <f t="shared" ref="AL41" si="78">IF(AND(AR34=""),"",AR34)</f>
        <v>25</v>
      </c>
      <c r="AM41" s="67"/>
      <c r="AN41" s="95"/>
      <c r="AO41" s="115"/>
      <c r="AP41" s="116"/>
      <c r="AQ41" s="116"/>
      <c r="AR41" s="116"/>
      <c r="AS41" s="116"/>
      <c r="AT41" s="116"/>
      <c r="AU41" s="116"/>
      <c r="AV41" s="117"/>
      <c r="AW41" s="131"/>
      <c r="AX41" s="101"/>
      <c r="AY41" s="82"/>
      <c r="AZ41" s="82"/>
      <c r="BA41" s="95"/>
      <c r="BB41" s="92"/>
      <c r="BC41" s="82"/>
      <c r="BD41" s="82"/>
      <c r="BE41" s="92"/>
      <c r="BF41" s="95"/>
      <c r="BG41" s="92"/>
      <c r="BH41" s="86"/>
      <c r="BI41" s="80"/>
    </row>
    <row r="42" spans="1:61" ht="15.75" customHeight="1">
      <c r="A42" s="114"/>
      <c r="B42" s="110"/>
      <c r="C42" s="95"/>
      <c r="D42" s="61" t="str">
        <f t="shared" si="69"/>
        <v/>
      </c>
      <c r="E42" s="31" t="s">
        <v>2</v>
      </c>
      <c r="F42" s="58" t="str">
        <f t="shared" si="70"/>
        <v/>
      </c>
      <c r="G42" s="92"/>
      <c r="H42" s="31"/>
      <c r="I42" s="31"/>
      <c r="J42" s="95"/>
      <c r="K42" s="61">
        <f t="shared" si="71"/>
        <v>25</v>
      </c>
      <c r="L42" s="31" t="s">
        <v>2</v>
      </c>
      <c r="M42" s="61">
        <f t="shared" si="72"/>
        <v>23</v>
      </c>
      <c r="N42" s="31"/>
      <c r="O42" s="95"/>
      <c r="P42" s="31"/>
      <c r="Q42" s="31"/>
      <c r="R42" s="95"/>
      <c r="S42" s="61" t="str">
        <f t="shared" si="73"/>
        <v/>
      </c>
      <c r="T42" s="31" t="s">
        <v>2</v>
      </c>
      <c r="U42" s="58" t="str">
        <f t="shared" si="74"/>
        <v/>
      </c>
      <c r="V42" s="67"/>
      <c r="W42" s="92"/>
      <c r="X42" s="31"/>
      <c r="Y42" s="107"/>
      <c r="Z42" s="31"/>
      <c r="AA42" s="31"/>
      <c r="AB42" s="64" t="str">
        <f t="shared" si="75"/>
        <v/>
      </c>
      <c r="AC42" s="31" t="s">
        <v>2</v>
      </c>
      <c r="AD42" s="58" t="str">
        <f t="shared" si="76"/>
        <v/>
      </c>
      <c r="AE42" s="67"/>
      <c r="AF42" s="92"/>
      <c r="AG42" s="107"/>
      <c r="AH42" s="31"/>
      <c r="AI42" s="31"/>
      <c r="AJ42" s="64" t="str">
        <f t="shared" ref="AJ42:AJ44" si="79">IF(AND(AT35=""),"",AT35)</f>
        <v/>
      </c>
      <c r="AK42" s="31" t="s">
        <v>2</v>
      </c>
      <c r="AL42" s="61" t="str">
        <f t="shared" ref="AL42:AL44" si="80">IF(AND(AR35=""),"",AR35)</f>
        <v/>
      </c>
      <c r="AM42" s="67"/>
      <c r="AN42" s="95"/>
      <c r="AO42" s="115"/>
      <c r="AP42" s="116"/>
      <c r="AQ42" s="116"/>
      <c r="AR42" s="116"/>
      <c r="AS42" s="116"/>
      <c r="AT42" s="116"/>
      <c r="AU42" s="116"/>
      <c r="AV42" s="117"/>
      <c r="AW42" s="131"/>
      <c r="AX42" s="101"/>
      <c r="AY42" s="82"/>
      <c r="AZ42" s="82"/>
      <c r="BA42" s="95"/>
      <c r="BB42" s="92"/>
      <c r="BC42" s="82"/>
      <c r="BD42" s="82"/>
      <c r="BE42" s="92"/>
      <c r="BF42" s="95"/>
      <c r="BG42" s="92"/>
      <c r="BH42" s="86"/>
      <c r="BI42" s="80"/>
    </row>
    <row r="43" spans="1:61" ht="15.75" hidden="1" customHeight="1">
      <c r="A43" s="114"/>
      <c r="B43" s="110"/>
      <c r="C43" s="95"/>
      <c r="D43" s="61" t="str">
        <f t="shared" si="69"/>
        <v/>
      </c>
      <c r="E43" s="31" t="s">
        <v>2</v>
      </c>
      <c r="F43" s="58" t="str">
        <f t="shared" si="70"/>
        <v/>
      </c>
      <c r="G43" s="92"/>
      <c r="H43" s="31"/>
      <c r="I43" s="31"/>
      <c r="J43" s="95"/>
      <c r="K43" s="61" t="str">
        <f t="shared" si="71"/>
        <v/>
      </c>
      <c r="L43" s="31" t="s">
        <v>2</v>
      </c>
      <c r="M43" s="61" t="str">
        <f t="shared" si="72"/>
        <v/>
      </c>
      <c r="N43" s="31"/>
      <c r="O43" s="95"/>
      <c r="P43" s="31"/>
      <c r="Q43" s="31"/>
      <c r="R43" s="95"/>
      <c r="S43" s="61" t="str">
        <f t="shared" si="73"/>
        <v/>
      </c>
      <c r="T43" s="31" t="s">
        <v>2</v>
      </c>
      <c r="U43" s="58" t="str">
        <f t="shared" si="74"/>
        <v/>
      </c>
      <c r="V43" s="67"/>
      <c r="W43" s="92"/>
      <c r="X43" s="31"/>
      <c r="Y43" s="107"/>
      <c r="Z43" s="31"/>
      <c r="AA43" s="31"/>
      <c r="AB43" s="64" t="str">
        <f t="shared" si="75"/>
        <v/>
      </c>
      <c r="AC43" s="31" t="s">
        <v>2</v>
      </c>
      <c r="AD43" s="58" t="str">
        <f t="shared" si="76"/>
        <v/>
      </c>
      <c r="AE43" s="67"/>
      <c r="AF43" s="92"/>
      <c r="AG43" s="107"/>
      <c r="AH43" s="31"/>
      <c r="AI43" s="31"/>
      <c r="AJ43" s="64" t="str">
        <f t="shared" si="79"/>
        <v/>
      </c>
      <c r="AK43" s="31" t="s">
        <v>2</v>
      </c>
      <c r="AL43" s="61" t="str">
        <f t="shared" si="80"/>
        <v/>
      </c>
      <c r="AM43" s="67"/>
      <c r="AN43" s="95"/>
      <c r="AO43" s="115"/>
      <c r="AP43" s="116"/>
      <c r="AQ43" s="116"/>
      <c r="AR43" s="116"/>
      <c r="AS43" s="116"/>
      <c r="AT43" s="116"/>
      <c r="AU43" s="116"/>
      <c r="AV43" s="117"/>
      <c r="AW43" s="131"/>
      <c r="AX43" s="101"/>
      <c r="AY43" s="82"/>
      <c r="AZ43" s="82"/>
      <c r="BA43" s="95"/>
      <c r="BB43" s="92"/>
      <c r="BC43" s="82"/>
      <c r="BD43" s="82"/>
      <c r="BE43" s="92"/>
      <c r="BF43" s="95"/>
      <c r="BG43" s="92"/>
      <c r="BH43" s="86"/>
      <c r="BI43" s="80"/>
    </row>
    <row r="44" spans="1:61" ht="15.75" hidden="1" customHeight="1">
      <c r="A44" s="114"/>
      <c r="B44" s="110"/>
      <c r="C44" s="95"/>
      <c r="D44" s="61" t="str">
        <f t="shared" si="69"/>
        <v/>
      </c>
      <c r="E44" s="31" t="s">
        <v>2</v>
      </c>
      <c r="F44" s="58" t="str">
        <f t="shared" si="70"/>
        <v/>
      </c>
      <c r="G44" s="92"/>
      <c r="H44" s="31"/>
      <c r="I44" s="31"/>
      <c r="J44" s="95"/>
      <c r="K44" s="61" t="str">
        <f t="shared" si="71"/>
        <v/>
      </c>
      <c r="L44" s="31" t="s">
        <v>2</v>
      </c>
      <c r="M44" s="61" t="str">
        <f t="shared" si="72"/>
        <v/>
      </c>
      <c r="N44" s="31"/>
      <c r="O44" s="95"/>
      <c r="P44" s="31"/>
      <c r="Q44" s="31"/>
      <c r="R44" s="95"/>
      <c r="S44" s="61" t="str">
        <f t="shared" si="73"/>
        <v/>
      </c>
      <c r="T44" s="31" t="s">
        <v>2</v>
      </c>
      <c r="U44" s="58" t="str">
        <f t="shared" si="74"/>
        <v/>
      </c>
      <c r="V44" s="68"/>
      <c r="W44" s="92"/>
      <c r="X44" s="31"/>
      <c r="Y44" s="107"/>
      <c r="Z44" s="31"/>
      <c r="AA44" s="31"/>
      <c r="AB44" s="64" t="str">
        <f t="shared" si="75"/>
        <v/>
      </c>
      <c r="AC44" s="31" t="s">
        <v>2</v>
      </c>
      <c r="AD44" s="58" t="str">
        <f t="shared" si="76"/>
        <v/>
      </c>
      <c r="AE44" s="68"/>
      <c r="AF44" s="92"/>
      <c r="AG44" s="107"/>
      <c r="AH44" s="31"/>
      <c r="AI44" s="31"/>
      <c r="AJ44" s="64" t="str">
        <f t="shared" si="79"/>
        <v/>
      </c>
      <c r="AK44" s="31" t="s">
        <v>2</v>
      </c>
      <c r="AL44" s="61" t="str">
        <f t="shared" si="80"/>
        <v/>
      </c>
      <c r="AM44" s="68"/>
      <c r="AN44" s="95"/>
      <c r="AO44" s="115"/>
      <c r="AP44" s="116"/>
      <c r="AQ44" s="116"/>
      <c r="AR44" s="116"/>
      <c r="AS44" s="116"/>
      <c r="AT44" s="116"/>
      <c r="AU44" s="116"/>
      <c r="AV44" s="117"/>
      <c r="AW44" s="131"/>
      <c r="AX44" s="101"/>
      <c r="AY44" s="82"/>
      <c r="AZ44" s="82"/>
      <c r="BA44" s="95"/>
      <c r="BB44" s="92"/>
      <c r="BC44" s="82"/>
      <c r="BD44" s="82"/>
      <c r="BE44" s="92"/>
      <c r="BF44" s="95"/>
      <c r="BG44" s="92"/>
      <c r="BH44" s="86"/>
      <c r="BI44" s="80"/>
    </row>
    <row r="45" spans="1:61" ht="15.75" customHeight="1" thickBot="1">
      <c r="A45" s="134"/>
      <c r="B45" s="135"/>
      <c r="C45" s="75"/>
      <c r="D45" s="63"/>
      <c r="E45" s="56" t="str">
        <f>IF(AND(AS10=""),"",AS10)</f>
        <v/>
      </c>
      <c r="F45" s="63"/>
      <c r="G45" s="60"/>
      <c r="H45" s="56"/>
      <c r="I45" s="56"/>
      <c r="J45" s="63"/>
      <c r="K45" s="63"/>
      <c r="L45" s="56" t="str">
        <f>IF(AND(AS17=""),"",AS17)</f>
        <v/>
      </c>
      <c r="M45" s="63"/>
      <c r="N45" s="56"/>
      <c r="O45" s="60"/>
      <c r="P45" s="56"/>
      <c r="Q45" s="56"/>
      <c r="R45" s="76"/>
      <c r="S45" s="63"/>
      <c r="T45" s="56" t="str">
        <f>IF(AND(AS24=""),"",AS24)</f>
        <v/>
      </c>
      <c r="U45" s="63"/>
      <c r="V45" s="56"/>
      <c r="W45" s="63"/>
      <c r="X45" s="56"/>
      <c r="Y45" s="54"/>
      <c r="Z45" s="56"/>
      <c r="AA45" s="56"/>
      <c r="AB45" s="63"/>
      <c r="AC45" s="56" t="str">
        <f>IF(AND(AS31=""),"",AS31)</f>
        <v/>
      </c>
      <c r="AD45" s="63"/>
      <c r="AE45" s="56"/>
      <c r="AF45" s="63"/>
      <c r="AG45" s="54"/>
      <c r="AH45" s="56"/>
      <c r="AI45" s="56"/>
      <c r="AJ45" s="63"/>
      <c r="AK45" s="56" t="str">
        <f>IF(AND(AS38=""),"",AS38)</f>
        <v/>
      </c>
      <c r="AL45" s="63"/>
      <c r="AM45" s="56"/>
      <c r="AN45" s="63"/>
      <c r="AO45" s="137"/>
      <c r="AP45" s="138"/>
      <c r="AQ45" s="138"/>
      <c r="AR45" s="138"/>
      <c r="AS45" s="138"/>
      <c r="AT45" s="138"/>
      <c r="AU45" s="138"/>
      <c r="AV45" s="139"/>
      <c r="AW45" s="133"/>
      <c r="AX45" s="136"/>
      <c r="AY45" s="94"/>
      <c r="AZ45" s="94"/>
      <c r="BA45" s="105"/>
      <c r="BB45" s="98"/>
      <c r="BC45" s="94"/>
      <c r="BD45" s="94"/>
      <c r="BE45" s="93"/>
      <c r="BF45" s="96"/>
      <c r="BG45" s="98"/>
      <c r="BH45" s="146"/>
      <c r="BI45" s="80"/>
    </row>
    <row r="46" spans="1:61" s="14" customFormat="1" ht="23.25" hidden="1" customHeight="1" thickTop="1">
      <c r="A46" s="113">
        <f t="shared" ref="A46" si="81">RANK(AW46,$AW$4:$AW$59)</f>
        <v>7</v>
      </c>
      <c r="B46" s="140" t="e">
        <f>#REF!</f>
        <v>#REF!</v>
      </c>
      <c r="C46" s="23"/>
      <c r="D46" s="23"/>
      <c r="E46" s="23" t="e">
        <f>IF(C47&gt;=3,"○",IF(G47&gt;=3,"●",""))</f>
        <v>#REF!</v>
      </c>
      <c r="F46" s="23"/>
      <c r="G46" s="25"/>
      <c r="H46" s="23"/>
      <c r="I46" s="23"/>
      <c r="J46" s="23"/>
      <c r="K46" s="23"/>
      <c r="L46" s="23" t="e">
        <f>IF(J47&gt;=3,"○",IF(O47&gt;=3,"●",""))</f>
        <v>#REF!</v>
      </c>
      <c r="M46" s="23"/>
      <c r="N46" s="23"/>
      <c r="O46" s="25"/>
      <c r="P46" s="23"/>
      <c r="Q46" s="23"/>
      <c r="R46" s="23"/>
      <c r="S46" s="23"/>
      <c r="T46" s="23" t="e">
        <f>IF(R47&gt;=3,"○",IF(W47&gt;=3,"●",""))</f>
        <v>#REF!</v>
      </c>
      <c r="U46" s="23"/>
      <c r="V46" s="45"/>
      <c r="W46" s="23"/>
      <c r="X46" s="23"/>
      <c r="Y46" s="26"/>
      <c r="Z46" s="23"/>
      <c r="AA46" s="23"/>
      <c r="AB46" s="23"/>
      <c r="AC46" s="23" t="e">
        <f>IF(Y47&gt;=3,"○",IF(AF47&gt;=3,"●",""))</f>
        <v>#REF!</v>
      </c>
      <c r="AD46" s="23"/>
      <c r="AE46" s="45"/>
      <c r="AF46" s="25"/>
      <c r="AG46" s="23"/>
      <c r="AH46" s="23"/>
      <c r="AI46" s="23"/>
      <c r="AJ46" s="23"/>
      <c r="AK46" s="23" t="e">
        <f>IF(AG47&gt;=3,"○",IF(AN47&gt;=3,"●",""))</f>
        <v>#REF!</v>
      </c>
      <c r="AL46" s="23"/>
      <c r="AM46" s="45"/>
      <c r="AN46" s="25"/>
      <c r="AO46" s="23"/>
      <c r="AP46" s="23"/>
      <c r="AQ46" s="23"/>
      <c r="AR46" s="23"/>
      <c r="AS46" s="23" t="e">
        <f>IF(AO47&gt;=3,"○",IF(AV47&gt;=3,"●",""))</f>
        <v>#REF!</v>
      </c>
      <c r="AT46" s="23"/>
      <c r="AU46" s="45"/>
      <c r="AV46" s="23"/>
      <c r="AW46" s="142">
        <f>AX46*100+BE46*10+BI46</f>
        <v>17</v>
      </c>
      <c r="AX46" s="101">
        <f>COUNTIF(L46:AV46,"○")</f>
        <v>0</v>
      </c>
      <c r="AY46" s="107">
        <f>COUNTIF(E46:AV46,"●")</f>
        <v>0</v>
      </c>
      <c r="AZ46" s="82" t="e">
        <f>RANK(AX46,$AX$3:$AX$31,0)</f>
        <v>#N/A</v>
      </c>
      <c r="BA46" s="95" t="e">
        <f>J47+R47+Y47+AG47+AO47+C47+#REF!</f>
        <v>#REF!</v>
      </c>
      <c r="BB46" s="92" t="e">
        <f>O47+W47+AF47+AN47+AV47+G47+#REF!</f>
        <v>#REF!</v>
      </c>
      <c r="BC46" s="82">
        <f t="shared" ref="BC46:BC53" si="82">IF(ISERROR(BA46/BB46),10,(BA46/BB46))</f>
        <v>10</v>
      </c>
      <c r="BD46" s="82" t="str">
        <f t="shared" ref="BD46:BD53" si="83">IF(BC46=10,"MAX",BC46)</f>
        <v>MAX</v>
      </c>
      <c r="BE46" s="92">
        <f t="shared" ref="BE46" si="84">RANK(BC46,$BC$3:$BC$59,0)</f>
        <v>1</v>
      </c>
      <c r="BF46" s="95" t="e">
        <f>#REF!+#REF!+#REF!+#REF!+#REF!+#REF!+#REF!</f>
        <v>#REF!</v>
      </c>
      <c r="BG46" s="92" t="e">
        <f>#REF!+#REF!+#REF!+#REF!+#REF!+#REF!+#REF!</f>
        <v>#REF!</v>
      </c>
      <c r="BH46" s="89">
        <f t="shared" ref="BH46" si="85">IF(ISERROR(BF46/BG46),0,(BF46/BG46))</f>
        <v>0</v>
      </c>
      <c r="BI46" s="80">
        <f t="shared" ref="BI46" si="86">RANK(BH46,$BH$4:$BH$59)</f>
        <v>7</v>
      </c>
    </row>
    <row r="47" spans="1:61" ht="14.25" hidden="1" customHeight="1">
      <c r="A47" s="114"/>
      <c r="B47" s="140"/>
      <c r="C47" s="82" t="e">
        <f>#REF!</f>
        <v>#REF!</v>
      </c>
      <c r="D47" s="38" t="e">
        <f>IF(AND(#REF!=""),"",#REF!)</f>
        <v>#REF!</v>
      </c>
      <c r="E47" s="31" t="s">
        <v>2</v>
      </c>
      <c r="F47" s="39" t="e">
        <f>IF(AND(#REF!=""),"",#REF!)</f>
        <v>#REF!</v>
      </c>
      <c r="G47" s="92" t="e">
        <f>#REF!</f>
        <v>#REF!</v>
      </c>
      <c r="H47" s="31"/>
      <c r="I47" s="31"/>
      <c r="J47" s="95" t="e">
        <f>#REF!</f>
        <v>#REF!</v>
      </c>
      <c r="K47" s="30" t="e">
        <f>IF(AND(#REF!=""),"",#REF!)</f>
        <v>#REF!</v>
      </c>
      <c r="L47" s="31" t="s">
        <v>2</v>
      </c>
      <c r="M47" s="30" t="e">
        <f>IF(AND(#REF!=""),"",#REF!)</f>
        <v>#REF!</v>
      </c>
      <c r="N47" s="31"/>
      <c r="O47" s="95" t="e">
        <f>#REF!</f>
        <v>#REF!</v>
      </c>
      <c r="P47" s="31"/>
      <c r="Q47" s="31"/>
      <c r="R47" s="95" t="e">
        <f>#REF!</f>
        <v>#REF!</v>
      </c>
      <c r="S47" s="30" t="e">
        <f>IF(AND(#REF!=""),"",#REF!)</f>
        <v>#REF!</v>
      </c>
      <c r="T47" s="31" t="s">
        <v>2</v>
      </c>
      <c r="U47" s="30" t="e">
        <f>IF(AND(#REF!=""),"",#REF!)</f>
        <v>#REF!</v>
      </c>
      <c r="V47" s="46"/>
      <c r="W47" s="95" t="e">
        <f>#REF!</f>
        <v>#REF!</v>
      </c>
      <c r="X47" s="31"/>
      <c r="Y47" s="107" t="e">
        <f>#REF!</f>
        <v>#REF!</v>
      </c>
      <c r="Z47" s="31"/>
      <c r="AA47" s="31"/>
      <c r="AB47" s="38" t="e">
        <f>IF(AND(#REF!=""),"",#REF!)</f>
        <v>#REF!</v>
      </c>
      <c r="AC47" s="31" t="s">
        <v>2</v>
      </c>
      <c r="AD47" s="30" t="e">
        <f>IF(AND(#REF!=""),"",#REF!)</f>
        <v>#REF!</v>
      </c>
      <c r="AE47" s="46"/>
      <c r="AF47" s="95" t="e">
        <f>#REF!</f>
        <v>#REF!</v>
      </c>
      <c r="AG47" s="107" t="e">
        <f>#REF!</f>
        <v>#REF!</v>
      </c>
      <c r="AH47" s="31"/>
      <c r="AI47" s="31"/>
      <c r="AJ47" s="38" t="e">
        <f>IF(AND(#REF!=""),"",#REF!)</f>
        <v>#REF!</v>
      </c>
      <c r="AK47" s="31" t="s">
        <v>2</v>
      </c>
      <c r="AL47" s="39" t="e">
        <f>IF(AND(#REF!=""),"",#REF!)</f>
        <v>#REF!</v>
      </c>
      <c r="AM47" s="46"/>
      <c r="AN47" s="92" t="e">
        <f>#REF!</f>
        <v>#REF!</v>
      </c>
      <c r="AO47" s="82" t="e">
        <f>#REF!</f>
        <v>#REF!</v>
      </c>
      <c r="AP47" s="31"/>
      <c r="AQ47" s="31"/>
      <c r="AR47" s="38" t="e">
        <f>IF(AND(#REF!=""),"",#REF!)</f>
        <v>#REF!</v>
      </c>
      <c r="AS47" s="31" t="s">
        <v>2</v>
      </c>
      <c r="AT47" s="30" t="e">
        <f>IF(AND(#REF!=""),"",#REF!)</f>
        <v>#REF!</v>
      </c>
      <c r="AU47" s="46"/>
      <c r="AV47" s="95" t="e">
        <f>#REF!</f>
        <v>#REF!</v>
      </c>
      <c r="AW47" s="142"/>
      <c r="AX47" s="101"/>
      <c r="AY47" s="107"/>
      <c r="AZ47" s="82"/>
      <c r="BA47" s="95"/>
      <c r="BB47" s="92"/>
      <c r="BC47" s="82"/>
      <c r="BD47" s="82"/>
      <c r="BE47" s="92"/>
      <c r="BF47" s="95"/>
      <c r="BG47" s="92"/>
      <c r="BH47" s="89"/>
      <c r="BI47" s="80"/>
    </row>
    <row r="48" spans="1:61" ht="14.25" hidden="1" customHeight="1">
      <c r="A48" s="114"/>
      <c r="B48" s="140"/>
      <c r="C48" s="82"/>
      <c r="D48" s="38" t="e">
        <f>IF(AND(#REF!=""),"",#REF!)</f>
        <v>#REF!</v>
      </c>
      <c r="E48" s="31" t="s">
        <v>2</v>
      </c>
      <c r="F48" s="39" t="e">
        <f>IF(AND(#REF!=""),"",#REF!)</f>
        <v>#REF!</v>
      </c>
      <c r="G48" s="92"/>
      <c r="H48" s="31"/>
      <c r="I48" s="31"/>
      <c r="J48" s="95"/>
      <c r="K48" s="30" t="e">
        <f>IF(AND(#REF!=""),"",#REF!)</f>
        <v>#REF!</v>
      </c>
      <c r="L48" s="31" t="s">
        <v>2</v>
      </c>
      <c r="M48" s="30" t="e">
        <f>IF(AND(#REF!=""),"",#REF!)</f>
        <v>#REF!</v>
      </c>
      <c r="N48" s="31"/>
      <c r="O48" s="95"/>
      <c r="P48" s="31"/>
      <c r="Q48" s="31"/>
      <c r="R48" s="95"/>
      <c r="S48" s="30" t="e">
        <f>IF(AND(#REF!=""),"",#REF!)</f>
        <v>#REF!</v>
      </c>
      <c r="T48" s="31" t="s">
        <v>2</v>
      </c>
      <c r="U48" s="30" t="e">
        <f>IF(AND(#REF!=""),"",#REF!)</f>
        <v>#REF!</v>
      </c>
      <c r="V48" s="46"/>
      <c r="W48" s="95"/>
      <c r="X48" s="31"/>
      <c r="Y48" s="107"/>
      <c r="Z48" s="31"/>
      <c r="AA48" s="31"/>
      <c r="AB48" s="38" t="e">
        <f>IF(AND(#REF!=""),"",#REF!)</f>
        <v>#REF!</v>
      </c>
      <c r="AC48" s="31" t="s">
        <v>2</v>
      </c>
      <c r="AD48" s="30" t="e">
        <f>IF(AND(#REF!=""),"",#REF!)</f>
        <v>#REF!</v>
      </c>
      <c r="AE48" s="46"/>
      <c r="AF48" s="95"/>
      <c r="AG48" s="107"/>
      <c r="AH48" s="31"/>
      <c r="AI48" s="31"/>
      <c r="AJ48" s="38" t="e">
        <f>IF(AND(#REF!=""),"",#REF!)</f>
        <v>#REF!</v>
      </c>
      <c r="AK48" s="31" t="s">
        <v>2</v>
      </c>
      <c r="AL48" s="39" t="e">
        <f>IF(AND(#REF!=""),"",#REF!)</f>
        <v>#REF!</v>
      </c>
      <c r="AM48" s="46"/>
      <c r="AN48" s="92"/>
      <c r="AO48" s="82"/>
      <c r="AP48" s="31"/>
      <c r="AQ48" s="31"/>
      <c r="AR48" s="38" t="e">
        <f>IF(AND(#REF!=""),"",#REF!)</f>
        <v>#REF!</v>
      </c>
      <c r="AS48" s="31" t="s">
        <v>2</v>
      </c>
      <c r="AT48" s="30" t="e">
        <f>IF(AND(#REF!=""),"",#REF!)</f>
        <v>#REF!</v>
      </c>
      <c r="AU48" s="46"/>
      <c r="AV48" s="95"/>
      <c r="AW48" s="142"/>
      <c r="AX48" s="101"/>
      <c r="AY48" s="107"/>
      <c r="AZ48" s="82"/>
      <c r="BA48" s="95"/>
      <c r="BB48" s="92"/>
      <c r="BC48" s="82"/>
      <c r="BD48" s="82"/>
      <c r="BE48" s="92"/>
      <c r="BF48" s="95"/>
      <c r="BG48" s="92"/>
      <c r="BH48" s="89"/>
      <c r="BI48" s="80"/>
    </row>
    <row r="49" spans="1:62" ht="14.25" hidden="1" customHeight="1">
      <c r="A49" s="114"/>
      <c r="B49" s="140"/>
      <c r="C49" s="82"/>
      <c r="D49" s="38" t="e">
        <f>IF(AND(#REF!=""),"",#REF!)</f>
        <v>#REF!</v>
      </c>
      <c r="E49" s="31" t="s">
        <v>2</v>
      </c>
      <c r="F49" s="39" t="e">
        <f>IF(AND(#REF!=""),"",#REF!)</f>
        <v>#REF!</v>
      </c>
      <c r="G49" s="92"/>
      <c r="H49" s="31"/>
      <c r="I49" s="31"/>
      <c r="J49" s="95"/>
      <c r="K49" s="30" t="e">
        <f>IF(AND(#REF!=""),"",#REF!)</f>
        <v>#REF!</v>
      </c>
      <c r="L49" s="31" t="s">
        <v>2</v>
      </c>
      <c r="M49" s="30" t="e">
        <f>IF(AND(#REF!=""),"",#REF!)</f>
        <v>#REF!</v>
      </c>
      <c r="N49" s="31"/>
      <c r="O49" s="95"/>
      <c r="P49" s="31"/>
      <c r="Q49" s="31"/>
      <c r="R49" s="95"/>
      <c r="S49" s="30" t="e">
        <f>IF(AND(#REF!=""),"",#REF!)</f>
        <v>#REF!</v>
      </c>
      <c r="T49" s="31" t="s">
        <v>2</v>
      </c>
      <c r="U49" s="30" t="e">
        <f>IF(AND(#REF!=""),"",#REF!)</f>
        <v>#REF!</v>
      </c>
      <c r="V49" s="46"/>
      <c r="W49" s="95"/>
      <c r="X49" s="31"/>
      <c r="Y49" s="107"/>
      <c r="Z49" s="31"/>
      <c r="AA49" s="31"/>
      <c r="AB49" s="38" t="e">
        <f>IF(AND(#REF!=""),"",#REF!)</f>
        <v>#REF!</v>
      </c>
      <c r="AC49" s="31" t="s">
        <v>2</v>
      </c>
      <c r="AD49" s="30" t="e">
        <f>IF(AND(#REF!=""),"",#REF!)</f>
        <v>#REF!</v>
      </c>
      <c r="AE49" s="46"/>
      <c r="AF49" s="95"/>
      <c r="AG49" s="107"/>
      <c r="AH49" s="31"/>
      <c r="AI49" s="31"/>
      <c r="AJ49" s="38" t="e">
        <f>IF(AND(#REF!=""),"",#REF!)</f>
        <v>#REF!</v>
      </c>
      <c r="AK49" s="31" t="s">
        <v>2</v>
      </c>
      <c r="AL49" s="39" t="e">
        <f>IF(AND(#REF!=""),"",#REF!)</f>
        <v>#REF!</v>
      </c>
      <c r="AM49" s="46"/>
      <c r="AN49" s="92"/>
      <c r="AO49" s="82"/>
      <c r="AP49" s="31"/>
      <c r="AQ49" s="31"/>
      <c r="AR49" s="38" t="e">
        <f>IF(AND(#REF!=""),"",#REF!)</f>
        <v>#REF!</v>
      </c>
      <c r="AS49" s="31" t="s">
        <v>2</v>
      </c>
      <c r="AT49" s="30" t="e">
        <f>IF(AND(#REF!=""),"",#REF!)</f>
        <v>#REF!</v>
      </c>
      <c r="AU49" s="46"/>
      <c r="AV49" s="95"/>
      <c r="AW49" s="142"/>
      <c r="AX49" s="101"/>
      <c r="AY49" s="107"/>
      <c r="AZ49" s="82"/>
      <c r="BA49" s="95"/>
      <c r="BB49" s="92"/>
      <c r="BC49" s="82"/>
      <c r="BD49" s="82"/>
      <c r="BE49" s="92"/>
      <c r="BF49" s="95"/>
      <c r="BG49" s="92"/>
      <c r="BH49" s="89"/>
      <c r="BI49" s="80"/>
    </row>
    <row r="50" spans="1:62" ht="14.25" hidden="1" customHeight="1">
      <c r="A50" s="114"/>
      <c r="B50" s="140"/>
      <c r="C50" s="82"/>
      <c r="D50" s="38" t="e">
        <f>IF(AND(#REF!=""),"",#REF!)</f>
        <v>#REF!</v>
      </c>
      <c r="E50" s="31" t="s">
        <v>2</v>
      </c>
      <c r="F50" s="39" t="e">
        <f>IF(AND(#REF!=""),"",#REF!)</f>
        <v>#REF!</v>
      </c>
      <c r="G50" s="92"/>
      <c r="H50" s="31"/>
      <c r="I50" s="31"/>
      <c r="J50" s="95"/>
      <c r="K50" s="30" t="e">
        <f>IF(AND(#REF!=""),"",#REF!)</f>
        <v>#REF!</v>
      </c>
      <c r="L50" s="31" t="s">
        <v>2</v>
      </c>
      <c r="M50" s="30" t="e">
        <f>IF(AND(#REF!=""),"",#REF!)</f>
        <v>#REF!</v>
      </c>
      <c r="N50" s="31"/>
      <c r="O50" s="95"/>
      <c r="P50" s="31"/>
      <c r="Q50" s="31"/>
      <c r="R50" s="95"/>
      <c r="S50" s="30" t="e">
        <f>IF(AND(#REF!=""),"",#REF!)</f>
        <v>#REF!</v>
      </c>
      <c r="T50" s="31" t="s">
        <v>2</v>
      </c>
      <c r="U50" s="30" t="e">
        <f>IF(AND(#REF!=""),"",#REF!)</f>
        <v>#REF!</v>
      </c>
      <c r="V50" s="46"/>
      <c r="W50" s="95"/>
      <c r="X50" s="31"/>
      <c r="Y50" s="107"/>
      <c r="Z50" s="31"/>
      <c r="AA50" s="31"/>
      <c r="AB50" s="38" t="e">
        <f>IF(AND(#REF!=""),"",#REF!)</f>
        <v>#REF!</v>
      </c>
      <c r="AC50" s="31" t="s">
        <v>2</v>
      </c>
      <c r="AD50" s="30" t="e">
        <f>IF(AND(#REF!=""),"",#REF!)</f>
        <v>#REF!</v>
      </c>
      <c r="AE50" s="46"/>
      <c r="AF50" s="95"/>
      <c r="AG50" s="107"/>
      <c r="AH50" s="31"/>
      <c r="AI50" s="31"/>
      <c r="AJ50" s="38" t="e">
        <f>IF(AND(#REF!=""),"",#REF!)</f>
        <v>#REF!</v>
      </c>
      <c r="AK50" s="31" t="s">
        <v>2</v>
      </c>
      <c r="AL50" s="39" t="e">
        <f>IF(AND(#REF!=""),"",#REF!)</f>
        <v>#REF!</v>
      </c>
      <c r="AM50" s="46"/>
      <c r="AN50" s="92"/>
      <c r="AO50" s="82"/>
      <c r="AP50" s="31"/>
      <c r="AQ50" s="31"/>
      <c r="AR50" s="38" t="e">
        <f>IF(AND(#REF!=""),"",#REF!)</f>
        <v>#REF!</v>
      </c>
      <c r="AS50" s="31" t="s">
        <v>2</v>
      </c>
      <c r="AT50" s="30" t="e">
        <f>IF(AND(#REF!=""),"",#REF!)</f>
        <v>#REF!</v>
      </c>
      <c r="AU50" s="46"/>
      <c r="AV50" s="95"/>
      <c r="AW50" s="142"/>
      <c r="AX50" s="101"/>
      <c r="AY50" s="107"/>
      <c r="AZ50" s="82"/>
      <c r="BA50" s="95"/>
      <c r="BB50" s="92"/>
      <c r="BC50" s="82"/>
      <c r="BD50" s="82"/>
      <c r="BE50" s="92"/>
      <c r="BF50" s="95"/>
      <c r="BG50" s="92"/>
      <c r="BH50" s="89"/>
      <c r="BI50" s="80"/>
    </row>
    <row r="51" spans="1:62" ht="14.25" hidden="1" customHeight="1">
      <c r="A51" s="114"/>
      <c r="B51" s="140"/>
      <c r="C51" s="82"/>
      <c r="D51" s="30" t="e">
        <f>IF(AND(#REF!=""),"",#REF!)</f>
        <v>#REF!</v>
      </c>
      <c r="E51" s="31" t="s">
        <v>2</v>
      </c>
      <c r="F51" s="39" t="e">
        <f>IF(AND(#REF!=""),"",#REF!)</f>
        <v>#REF!</v>
      </c>
      <c r="G51" s="92"/>
      <c r="H51" s="31"/>
      <c r="I51" s="31"/>
      <c r="J51" s="95"/>
      <c r="K51" s="30" t="e">
        <f>IF(AND(#REF!=""),"",#REF!)</f>
        <v>#REF!</v>
      </c>
      <c r="L51" s="31" t="s">
        <v>2</v>
      </c>
      <c r="M51" s="30" t="e">
        <f>IF(AND(#REF!=""),"",#REF!)</f>
        <v>#REF!</v>
      </c>
      <c r="N51" s="31"/>
      <c r="O51" s="95"/>
      <c r="P51" s="31"/>
      <c r="Q51" s="31"/>
      <c r="R51" s="95"/>
      <c r="S51" s="30" t="e">
        <f>IF(AND(#REF!=""),"",#REF!)</f>
        <v>#REF!</v>
      </c>
      <c r="T51" s="31" t="s">
        <v>2</v>
      </c>
      <c r="U51" s="30" t="e">
        <f>IF(AND(#REF!=""),"",#REF!)</f>
        <v>#REF!</v>
      </c>
      <c r="V51" s="47"/>
      <c r="W51" s="95"/>
      <c r="X51" s="31"/>
      <c r="Y51" s="107"/>
      <c r="Z51" s="31"/>
      <c r="AA51" s="31"/>
      <c r="AB51" s="38" t="e">
        <f>IF(AND(#REF!=""),"",#REF!)</f>
        <v>#REF!</v>
      </c>
      <c r="AC51" s="31" t="s">
        <v>2</v>
      </c>
      <c r="AD51" s="30" t="e">
        <f>IF(AND(#REF!=""),"",#REF!)</f>
        <v>#REF!</v>
      </c>
      <c r="AE51" s="47"/>
      <c r="AF51" s="95"/>
      <c r="AG51" s="107"/>
      <c r="AH51" s="31"/>
      <c r="AI51" s="31"/>
      <c r="AJ51" s="38" t="e">
        <f>IF(AND(#REF!=""),"",#REF!)</f>
        <v>#REF!</v>
      </c>
      <c r="AK51" s="31" t="s">
        <v>2</v>
      </c>
      <c r="AL51" s="39" t="e">
        <f>IF(AND(#REF!=""),"",#REF!)</f>
        <v>#REF!</v>
      </c>
      <c r="AM51" s="47"/>
      <c r="AN51" s="92"/>
      <c r="AO51" s="82"/>
      <c r="AP51" s="31"/>
      <c r="AQ51" s="31"/>
      <c r="AR51" s="38" t="e">
        <f>IF(AND(#REF!=""),"",#REF!)</f>
        <v>#REF!</v>
      </c>
      <c r="AS51" s="31" t="s">
        <v>2</v>
      </c>
      <c r="AT51" s="30" t="e">
        <f>IF(AND(#REF!=""),"",#REF!)</f>
        <v>#REF!</v>
      </c>
      <c r="AU51" s="47"/>
      <c r="AV51" s="95"/>
      <c r="AW51" s="142"/>
      <c r="AX51" s="101"/>
      <c r="AY51" s="107"/>
      <c r="AZ51" s="82"/>
      <c r="BA51" s="95"/>
      <c r="BB51" s="92"/>
      <c r="BC51" s="82"/>
      <c r="BD51" s="82"/>
      <c r="BE51" s="92"/>
      <c r="BF51" s="95"/>
      <c r="BG51" s="92"/>
      <c r="BH51" s="89"/>
      <c r="BI51" s="80"/>
    </row>
    <row r="52" spans="1:62" ht="15" hidden="1" customHeight="1" thickBot="1">
      <c r="A52" s="114"/>
      <c r="B52" s="112"/>
      <c r="C52" s="36"/>
      <c r="D52" s="36"/>
      <c r="E52" s="34" t="str">
        <f>IF(AND(AS17=""),"",AS17)</f>
        <v/>
      </c>
      <c r="F52" s="36"/>
      <c r="G52" s="37"/>
      <c r="H52" s="34"/>
      <c r="I52" s="34"/>
      <c r="J52" s="36"/>
      <c r="K52" s="36"/>
      <c r="L52" s="34" t="str">
        <f>IF(AND(AS24=""),"",AS24)</f>
        <v/>
      </c>
      <c r="M52" s="36"/>
      <c r="N52" s="34"/>
      <c r="O52" s="37"/>
      <c r="P52" s="34"/>
      <c r="Q52" s="34"/>
      <c r="R52" s="36"/>
      <c r="S52" s="36"/>
      <c r="T52" s="34" t="str">
        <f>IF(AND(AS31=""),"",AS31)</f>
        <v/>
      </c>
      <c r="U52" s="36"/>
      <c r="V52" s="34"/>
      <c r="W52" s="36"/>
      <c r="X52" s="34"/>
      <c r="Y52" s="35"/>
      <c r="Z52" s="34"/>
      <c r="AA52" s="34"/>
      <c r="AB52" s="36"/>
      <c r="AC52" s="34" t="str">
        <f>IF(AND(AS38=""),"",AS38)</f>
        <v/>
      </c>
      <c r="AD52" s="36"/>
      <c r="AE52" s="34"/>
      <c r="AF52" s="36"/>
      <c r="AG52" s="35"/>
      <c r="AH52" s="34"/>
      <c r="AI52" s="34"/>
      <c r="AJ52" s="36"/>
      <c r="AK52" s="34" t="str">
        <f>IF(AND(AS45=""),"",AS45)</f>
        <v/>
      </c>
      <c r="AL52" s="36"/>
      <c r="AM52" s="34"/>
      <c r="AN52" s="37"/>
      <c r="AO52" s="36"/>
      <c r="AP52" s="34"/>
      <c r="AQ52" s="34"/>
      <c r="AR52" s="36"/>
      <c r="AS52" s="34" t="e">
        <f>IF(AND(#REF!=""),"",#REF!)</f>
        <v>#REF!</v>
      </c>
      <c r="AT52" s="36"/>
      <c r="AU52" s="34"/>
      <c r="AV52" s="36"/>
      <c r="AW52" s="143"/>
      <c r="AX52" s="101"/>
      <c r="AY52" s="108"/>
      <c r="AZ52" s="83"/>
      <c r="BA52" s="105"/>
      <c r="BB52" s="93"/>
      <c r="BC52" s="83"/>
      <c r="BD52" s="83"/>
      <c r="BE52" s="93"/>
      <c r="BF52" s="105"/>
      <c r="BG52" s="93"/>
      <c r="BH52" s="89"/>
      <c r="BI52" s="80"/>
      <c r="BJ52" s="15"/>
    </row>
    <row r="53" spans="1:62" s="14" customFormat="1" ht="23.25" hidden="1" customHeight="1" thickTop="1">
      <c r="A53" s="114">
        <f t="shared" ref="A53" si="87">RANK(AW53,$AW$4:$AW$59)</f>
        <v>7</v>
      </c>
      <c r="B53" s="111" t="e">
        <f>#REF!</f>
        <v>#REF!</v>
      </c>
      <c r="C53" s="42"/>
      <c r="D53" s="23"/>
      <c r="E53" s="23" t="e">
        <f>IF(C54&gt;=3,"○",IF(G54&gt;=3,"●",""))</f>
        <v>#REF!</v>
      </c>
      <c r="F53" s="23"/>
      <c r="G53" s="25"/>
      <c r="H53" s="52"/>
      <c r="I53" s="52"/>
      <c r="J53" s="23"/>
      <c r="K53" s="23"/>
      <c r="L53" s="23" t="e">
        <f>IF(J54&gt;=3,"○",IF(O54&gt;=3,"●",""))</f>
        <v>#REF!</v>
      </c>
      <c r="M53" s="23"/>
      <c r="N53" s="23"/>
      <c r="O53" s="25"/>
      <c r="P53" s="52"/>
      <c r="Q53" s="52"/>
      <c r="R53" s="23"/>
      <c r="S53" s="23"/>
      <c r="T53" s="23" t="e">
        <f>IF(R54&gt;=3,"○",IF(W54&gt;=3,"●",""))</f>
        <v>#REF!</v>
      </c>
      <c r="U53" s="23"/>
      <c r="V53" s="45"/>
      <c r="W53" s="23"/>
      <c r="X53" s="52"/>
      <c r="Y53" s="26"/>
      <c r="Z53" s="23"/>
      <c r="AA53" s="23"/>
      <c r="AB53" s="23"/>
      <c r="AC53" s="23" t="e">
        <f>IF(Y54&gt;=3,"○",IF(AF54&gt;=3,"●",""))</f>
        <v>#REF!</v>
      </c>
      <c r="AD53" s="23"/>
      <c r="AE53" s="45"/>
      <c r="AF53" s="25"/>
      <c r="AG53" s="23"/>
      <c r="AH53" s="23"/>
      <c r="AI53" s="23"/>
      <c r="AJ53" s="23"/>
      <c r="AK53" s="23" t="e">
        <f>IF(AG54&gt;=3,"○",IF(AN54&gt;=3,"●",""))</f>
        <v>#REF!</v>
      </c>
      <c r="AL53" s="23"/>
      <c r="AM53" s="45"/>
      <c r="AN53" s="25"/>
      <c r="AO53" s="23"/>
      <c r="AP53" s="23"/>
      <c r="AQ53" s="23"/>
      <c r="AR53" s="23"/>
      <c r="AS53" s="23" t="e">
        <f>IF(AO54&gt;=3,"○",IF(AV54&gt;=3,"●",""))</f>
        <v>#REF!</v>
      </c>
      <c r="AT53" s="23"/>
      <c r="AU53" s="45"/>
      <c r="AV53" s="25"/>
      <c r="AW53" s="131">
        <f>AX53*100+BE53*10+BI53</f>
        <v>17</v>
      </c>
      <c r="AX53" s="100">
        <f>COUNTIF(L53:AV53,"○")</f>
        <v>0</v>
      </c>
      <c r="AY53" s="82">
        <f>COUNTIF(E53:AV53,"●")</f>
        <v>0</v>
      </c>
      <c r="AZ53" s="82" t="e">
        <f>RANK(AX53,$AX$3:$AX$31,0)</f>
        <v>#N/A</v>
      </c>
      <c r="BA53" s="95" t="e">
        <f>J54+R54+Y54+AG54+AO54+#REF!+C54</f>
        <v>#REF!</v>
      </c>
      <c r="BB53" s="92" t="e">
        <f>O54+W54+AF54+AN54+AV54+#REF!+G54</f>
        <v>#REF!</v>
      </c>
      <c r="BC53" s="82">
        <f t="shared" si="82"/>
        <v>10</v>
      </c>
      <c r="BD53" s="82" t="str">
        <f t="shared" si="83"/>
        <v>MAX</v>
      </c>
      <c r="BE53" s="91">
        <f t="shared" ref="BE53" si="88">RANK(BC53,$BC$3:$BC$59,0)</f>
        <v>1</v>
      </c>
      <c r="BF53" s="95" t="e">
        <f>#REF!+#REF!+#REF!+#REF!+#REF!+#REF!+#REF!</f>
        <v>#REF!</v>
      </c>
      <c r="BG53" s="92" t="e">
        <f>#REF!+#REF!+#REF!+#REF!+#REF!+#REF!+#REF!</f>
        <v>#REF!</v>
      </c>
      <c r="BH53" s="88">
        <f t="shared" ref="BH53" si="89">IF(ISERROR(BF53/BG53),0,(BF53/BG53))</f>
        <v>0</v>
      </c>
      <c r="BI53" s="80">
        <f t="shared" ref="BI53" si="90">RANK(BH53,$BH$4:$BH$59)</f>
        <v>7</v>
      </c>
    </row>
    <row r="54" spans="1:62" ht="14.25" hidden="1" customHeight="1">
      <c r="A54" s="114"/>
      <c r="B54" s="140"/>
      <c r="C54" s="95" t="e">
        <f>#REF!</f>
        <v>#REF!</v>
      </c>
      <c r="D54" s="30" t="e">
        <f>IF(AND(#REF!=""),"",#REF!)</f>
        <v>#REF!</v>
      </c>
      <c r="E54" s="31" t="s">
        <v>2</v>
      </c>
      <c r="F54" s="39" t="e">
        <f>IF(AND(#REF!=""),"",#REF!)</f>
        <v>#REF!</v>
      </c>
      <c r="G54" s="92" t="e">
        <f>#REF!</f>
        <v>#REF!</v>
      </c>
      <c r="H54" s="53"/>
      <c r="I54" s="53"/>
      <c r="J54" s="95" t="e">
        <f>#REF!</f>
        <v>#REF!</v>
      </c>
      <c r="K54" s="30" t="e">
        <f>IF(AND(#REF!=""),"",#REF!)</f>
        <v>#REF!</v>
      </c>
      <c r="L54" s="31" t="s">
        <v>2</v>
      </c>
      <c r="M54" s="30" t="e">
        <f>IF(AND(#REF!=""),"",#REF!)</f>
        <v>#REF!</v>
      </c>
      <c r="N54" s="31"/>
      <c r="O54" s="95" t="e">
        <f>#REF!</f>
        <v>#REF!</v>
      </c>
      <c r="P54" s="53"/>
      <c r="Q54" s="53"/>
      <c r="R54" s="95" t="e">
        <f>#REF!</f>
        <v>#REF!</v>
      </c>
      <c r="S54" s="30" t="e">
        <f>IF(AND(#REF!=""),"",#REF!)</f>
        <v>#REF!</v>
      </c>
      <c r="T54" s="31" t="s">
        <v>2</v>
      </c>
      <c r="U54" s="39" t="e">
        <f>IF(AND(#REF!=""),"",#REF!)</f>
        <v>#REF!</v>
      </c>
      <c r="V54" s="46"/>
      <c r="W54" s="95" t="e">
        <f>#REF!</f>
        <v>#REF!</v>
      </c>
      <c r="X54" s="53"/>
      <c r="Y54" s="107" t="e">
        <f>#REF!</f>
        <v>#REF!</v>
      </c>
      <c r="Z54" s="31"/>
      <c r="AA54" s="31"/>
      <c r="AB54" s="38" t="e">
        <f>IF(AND(#REF!=""),"",#REF!)</f>
        <v>#REF!</v>
      </c>
      <c r="AC54" s="31" t="s">
        <v>2</v>
      </c>
      <c r="AD54" s="39" t="e">
        <f>IF(AND(#REF!=""),"",#REF!)</f>
        <v>#REF!</v>
      </c>
      <c r="AE54" s="46"/>
      <c r="AF54" s="92" t="e">
        <f>#REF!</f>
        <v>#REF!</v>
      </c>
      <c r="AG54" s="107" t="e">
        <f>#REF!</f>
        <v>#REF!</v>
      </c>
      <c r="AH54" s="31"/>
      <c r="AI54" s="31"/>
      <c r="AJ54" s="38" t="e">
        <f>IF(AND(#REF!=""),"",#REF!)</f>
        <v>#REF!</v>
      </c>
      <c r="AK54" s="31" t="s">
        <v>2</v>
      </c>
      <c r="AL54" s="39" t="e">
        <f>IF(AND(#REF!=""),"",#REF!)</f>
        <v>#REF!</v>
      </c>
      <c r="AM54" s="46"/>
      <c r="AN54" s="92" t="e">
        <f>#REF!</f>
        <v>#REF!</v>
      </c>
      <c r="AO54" s="82" t="e">
        <f>#REF!</f>
        <v>#REF!</v>
      </c>
      <c r="AP54" s="31"/>
      <c r="AQ54" s="31"/>
      <c r="AR54" s="38" t="e">
        <f>IF(AND(#REF!=""),"",#REF!)</f>
        <v>#REF!</v>
      </c>
      <c r="AS54" s="31" t="s">
        <v>2</v>
      </c>
      <c r="AT54" s="39" t="e">
        <f>IF(AND(#REF!=""),"",#REF!)</f>
        <v>#REF!</v>
      </c>
      <c r="AU54" s="46"/>
      <c r="AV54" s="92" t="e">
        <f>#REF!</f>
        <v>#REF!</v>
      </c>
      <c r="AW54" s="131"/>
      <c r="AX54" s="101"/>
      <c r="AY54" s="82"/>
      <c r="AZ54" s="82"/>
      <c r="BA54" s="95"/>
      <c r="BB54" s="92"/>
      <c r="BC54" s="82"/>
      <c r="BD54" s="82"/>
      <c r="BE54" s="92"/>
      <c r="BF54" s="95"/>
      <c r="BG54" s="92"/>
      <c r="BH54" s="86"/>
      <c r="BI54" s="80"/>
    </row>
    <row r="55" spans="1:62" ht="14.25" hidden="1" customHeight="1">
      <c r="A55" s="114"/>
      <c r="B55" s="140"/>
      <c r="C55" s="95"/>
      <c r="D55" s="30" t="e">
        <f>IF(AND(#REF!=""),"",#REF!)</f>
        <v>#REF!</v>
      </c>
      <c r="E55" s="31" t="s">
        <v>2</v>
      </c>
      <c r="F55" s="39" t="e">
        <f>IF(AND(#REF!=""),"",#REF!)</f>
        <v>#REF!</v>
      </c>
      <c r="G55" s="92"/>
      <c r="H55" s="53"/>
      <c r="I55" s="53"/>
      <c r="J55" s="95"/>
      <c r="K55" s="30" t="e">
        <f>IF(AND(#REF!=""),"",#REF!)</f>
        <v>#REF!</v>
      </c>
      <c r="L55" s="31" t="s">
        <v>2</v>
      </c>
      <c r="M55" s="30" t="e">
        <f>IF(AND(#REF!=""),"",#REF!)</f>
        <v>#REF!</v>
      </c>
      <c r="N55" s="31"/>
      <c r="O55" s="95"/>
      <c r="P55" s="53"/>
      <c r="Q55" s="53"/>
      <c r="R55" s="95"/>
      <c r="S55" s="30" t="e">
        <f>IF(AND(#REF!=""),"",#REF!)</f>
        <v>#REF!</v>
      </c>
      <c r="T55" s="31" t="s">
        <v>2</v>
      </c>
      <c r="U55" s="39" t="e">
        <f>IF(AND(#REF!=""),"",#REF!)</f>
        <v>#REF!</v>
      </c>
      <c r="V55" s="46"/>
      <c r="W55" s="95"/>
      <c r="X55" s="53"/>
      <c r="Y55" s="107"/>
      <c r="Z55" s="31"/>
      <c r="AA55" s="31"/>
      <c r="AB55" s="38" t="e">
        <f>IF(AND(#REF!=""),"",#REF!)</f>
        <v>#REF!</v>
      </c>
      <c r="AC55" s="31" t="s">
        <v>2</v>
      </c>
      <c r="AD55" s="39" t="e">
        <f>IF(AND(#REF!=""),"",#REF!)</f>
        <v>#REF!</v>
      </c>
      <c r="AE55" s="46"/>
      <c r="AF55" s="92"/>
      <c r="AG55" s="107"/>
      <c r="AH55" s="31"/>
      <c r="AI55" s="31"/>
      <c r="AJ55" s="38" t="e">
        <f>IF(AND(#REF!=""),"",#REF!)</f>
        <v>#REF!</v>
      </c>
      <c r="AK55" s="31" t="s">
        <v>2</v>
      </c>
      <c r="AL55" s="39" t="e">
        <f>IF(AND(#REF!=""),"",#REF!)</f>
        <v>#REF!</v>
      </c>
      <c r="AM55" s="46"/>
      <c r="AN55" s="92"/>
      <c r="AO55" s="82"/>
      <c r="AP55" s="31"/>
      <c r="AQ55" s="31"/>
      <c r="AR55" s="38" t="e">
        <f>IF(AND(#REF!=""),"",#REF!)</f>
        <v>#REF!</v>
      </c>
      <c r="AS55" s="31" t="s">
        <v>2</v>
      </c>
      <c r="AT55" s="39" t="e">
        <f>IF(AND(#REF!=""),"",#REF!)</f>
        <v>#REF!</v>
      </c>
      <c r="AU55" s="46"/>
      <c r="AV55" s="92"/>
      <c r="AW55" s="131"/>
      <c r="AX55" s="101"/>
      <c r="AY55" s="82"/>
      <c r="AZ55" s="82"/>
      <c r="BA55" s="95"/>
      <c r="BB55" s="92"/>
      <c r="BC55" s="82"/>
      <c r="BD55" s="82"/>
      <c r="BE55" s="92"/>
      <c r="BF55" s="95"/>
      <c r="BG55" s="92"/>
      <c r="BH55" s="86"/>
      <c r="BI55" s="80"/>
    </row>
    <row r="56" spans="1:62" ht="14.25" hidden="1" customHeight="1">
      <c r="A56" s="114"/>
      <c r="B56" s="140"/>
      <c r="C56" s="95"/>
      <c r="D56" s="30" t="e">
        <f>IF(AND(#REF!=""),"",#REF!)</f>
        <v>#REF!</v>
      </c>
      <c r="E56" s="31" t="s">
        <v>2</v>
      </c>
      <c r="F56" s="39" t="e">
        <f>IF(AND(#REF!=""),"",#REF!)</f>
        <v>#REF!</v>
      </c>
      <c r="G56" s="92"/>
      <c r="H56" s="53"/>
      <c r="I56" s="53"/>
      <c r="J56" s="95"/>
      <c r="K56" s="30" t="e">
        <f>IF(AND(#REF!=""),"",#REF!)</f>
        <v>#REF!</v>
      </c>
      <c r="L56" s="31" t="s">
        <v>2</v>
      </c>
      <c r="M56" s="30" t="e">
        <f>IF(AND(#REF!=""),"",#REF!)</f>
        <v>#REF!</v>
      </c>
      <c r="N56" s="31"/>
      <c r="O56" s="95"/>
      <c r="P56" s="53"/>
      <c r="Q56" s="53"/>
      <c r="R56" s="95"/>
      <c r="S56" s="30" t="e">
        <f>IF(AND(#REF!=""),"",#REF!)</f>
        <v>#REF!</v>
      </c>
      <c r="T56" s="31" t="s">
        <v>2</v>
      </c>
      <c r="U56" s="39" t="e">
        <f>IF(AND(#REF!=""),"",#REF!)</f>
        <v>#REF!</v>
      </c>
      <c r="V56" s="46"/>
      <c r="W56" s="95"/>
      <c r="X56" s="53"/>
      <c r="Y56" s="107"/>
      <c r="Z56" s="31"/>
      <c r="AA56" s="31"/>
      <c r="AB56" s="38" t="e">
        <f>IF(AND(#REF!=""),"",#REF!)</f>
        <v>#REF!</v>
      </c>
      <c r="AC56" s="31" t="s">
        <v>2</v>
      </c>
      <c r="AD56" s="39" t="e">
        <f>IF(AND(#REF!=""),"",#REF!)</f>
        <v>#REF!</v>
      </c>
      <c r="AE56" s="46"/>
      <c r="AF56" s="92"/>
      <c r="AG56" s="107"/>
      <c r="AH56" s="31"/>
      <c r="AI56" s="31"/>
      <c r="AJ56" s="38" t="e">
        <f>IF(AND(#REF!=""),"",#REF!)</f>
        <v>#REF!</v>
      </c>
      <c r="AK56" s="31" t="s">
        <v>2</v>
      </c>
      <c r="AL56" s="39" t="e">
        <f>IF(AND(#REF!=""),"",#REF!)</f>
        <v>#REF!</v>
      </c>
      <c r="AM56" s="46"/>
      <c r="AN56" s="92"/>
      <c r="AO56" s="82"/>
      <c r="AP56" s="31"/>
      <c r="AQ56" s="31"/>
      <c r="AR56" s="38" t="e">
        <f>IF(AND(#REF!=""),"",#REF!)</f>
        <v>#REF!</v>
      </c>
      <c r="AS56" s="31" t="s">
        <v>2</v>
      </c>
      <c r="AT56" s="39" t="e">
        <f>IF(AND(#REF!=""),"",#REF!)</f>
        <v>#REF!</v>
      </c>
      <c r="AU56" s="46"/>
      <c r="AV56" s="92"/>
      <c r="AW56" s="131"/>
      <c r="AX56" s="101"/>
      <c r="AY56" s="82"/>
      <c r="AZ56" s="82"/>
      <c r="BA56" s="95"/>
      <c r="BB56" s="92"/>
      <c r="BC56" s="82"/>
      <c r="BD56" s="82"/>
      <c r="BE56" s="92"/>
      <c r="BF56" s="95"/>
      <c r="BG56" s="92"/>
      <c r="BH56" s="86"/>
      <c r="BI56" s="80"/>
    </row>
    <row r="57" spans="1:62" ht="14.25" hidden="1" customHeight="1">
      <c r="A57" s="114"/>
      <c r="B57" s="140"/>
      <c r="C57" s="95"/>
      <c r="D57" s="30" t="e">
        <f>IF(AND(#REF!=""),"",#REF!)</f>
        <v>#REF!</v>
      </c>
      <c r="E57" s="31" t="s">
        <v>2</v>
      </c>
      <c r="F57" s="39" t="e">
        <f>IF(AND(#REF!=""),"",#REF!)</f>
        <v>#REF!</v>
      </c>
      <c r="G57" s="92"/>
      <c r="H57" s="53"/>
      <c r="I57" s="53"/>
      <c r="J57" s="95"/>
      <c r="K57" s="30" t="e">
        <f>IF(AND(#REF!=""),"",#REF!)</f>
        <v>#REF!</v>
      </c>
      <c r="L57" s="31" t="s">
        <v>2</v>
      </c>
      <c r="M57" s="30" t="e">
        <f>IF(AND(#REF!=""),"",#REF!)</f>
        <v>#REF!</v>
      </c>
      <c r="N57" s="31"/>
      <c r="O57" s="95"/>
      <c r="P57" s="53"/>
      <c r="Q57" s="53"/>
      <c r="R57" s="95"/>
      <c r="S57" s="30" t="e">
        <f>IF(AND(#REF!=""),"",#REF!)</f>
        <v>#REF!</v>
      </c>
      <c r="T57" s="31" t="s">
        <v>2</v>
      </c>
      <c r="U57" s="39" t="e">
        <f>IF(AND(#REF!=""),"",#REF!)</f>
        <v>#REF!</v>
      </c>
      <c r="V57" s="46"/>
      <c r="W57" s="95"/>
      <c r="X57" s="53"/>
      <c r="Y57" s="107"/>
      <c r="Z57" s="31"/>
      <c r="AA57" s="31"/>
      <c r="AB57" s="38" t="e">
        <f>IF(AND(#REF!=""),"",#REF!)</f>
        <v>#REF!</v>
      </c>
      <c r="AC57" s="31" t="s">
        <v>2</v>
      </c>
      <c r="AD57" s="39" t="e">
        <f>IF(AND(#REF!=""),"",#REF!)</f>
        <v>#REF!</v>
      </c>
      <c r="AE57" s="46"/>
      <c r="AF57" s="92"/>
      <c r="AG57" s="107"/>
      <c r="AH57" s="31"/>
      <c r="AI57" s="31"/>
      <c r="AJ57" s="38" t="e">
        <f>IF(AND(#REF!=""),"",#REF!)</f>
        <v>#REF!</v>
      </c>
      <c r="AK57" s="31" t="s">
        <v>2</v>
      </c>
      <c r="AL57" s="39" t="e">
        <f>IF(AND(#REF!=""),"",#REF!)</f>
        <v>#REF!</v>
      </c>
      <c r="AM57" s="46"/>
      <c r="AN57" s="92"/>
      <c r="AO57" s="82"/>
      <c r="AP57" s="31"/>
      <c r="AQ57" s="31"/>
      <c r="AR57" s="38" t="e">
        <f>IF(AND(#REF!=""),"",#REF!)</f>
        <v>#REF!</v>
      </c>
      <c r="AS57" s="31" t="s">
        <v>2</v>
      </c>
      <c r="AT57" s="39" t="e">
        <f>IF(AND(#REF!=""),"",#REF!)</f>
        <v>#REF!</v>
      </c>
      <c r="AU57" s="46"/>
      <c r="AV57" s="92"/>
      <c r="AW57" s="131"/>
      <c r="AX57" s="101"/>
      <c r="AY57" s="82"/>
      <c r="AZ57" s="82"/>
      <c r="BA57" s="95"/>
      <c r="BB57" s="92"/>
      <c r="BC57" s="82"/>
      <c r="BD57" s="82"/>
      <c r="BE57" s="92"/>
      <c r="BF57" s="95"/>
      <c r="BG57" s="92"/>
      <c r="BH57" s="86"/>
      <c r="BI57" s="80"/>
    </row>
    <row r="58" spans="1:62" ht="14.25" hidden="1" customHeight="1">
      <c r="A58" s="114"/>
      <c r="B58" s="140"/>
      <c r="C58" s="95"/>
      <c r="D58" s="30" t="e">
        <f>IF(AND(#REF!=""),"",#REF!)</f>
        <v>#REF!</v>
      </c>
      <c r="E58" s="31" t="s">
        <v>2</v>
      </c>
      <c r="F58" s="39" t="e">
        <f>IF(AND(#REF!=""),"",#REF!)</f>
        <v>#REF!</v>
      </c>
      <c r="G58" s="92"/>
      <c r="H58" s="53"/>
      <c r="I58" s="53"/>
      <c r="J58" s="95"/>
      <c r="K58" s="30" t="e">
        <f>IF(AND(#REF!=""),"",#REF!)</f>
        <v>#REF!</v>
      </c>
      <c r="L58" s="31" t="s">
        <v>2</v>
      </c>
      <c r="M58" s="30" t="e">
        <f>IF(AND(#REF!=""),"",#REF!)</f>
        <v>#REF!</v>
      </c>
      <c r="N58" s="31"/>
      <c r="O58" s="95"/>
      <c r="P58" s="53"/>
      <c r="Q58" s="53"/>
      <c r="R58" s="95"/>
      <c r="S58" s="30" t="e">
        <f>IF(AND(#REF!=""),"",#REF!)</f>
        <v>#REF!</v>
      </c>
      <c r="T58" s="31" t="s">
        <v>2</v>
      </c>
      <c r="U58" s="30" t="e">
        <f>IF(AND(#REF!=""),"",#REF!)</f>
        <v>#REF!</v>
      </c>
      <c r="V58" s="47"/>
      <c r="W58" s="95"/>
      <c r="X58" s="53"/>
      <c r="Y58" s="107"/>
      <c r="Z58" s="31"/>
      <c r="AA58" s="31"/>
      <c r="AB58" s="38" t="e">
        <f>IF(AND(#REF!=""),"",#REF!)</f>
        <v>#REF!</v>
      </c>
      <c r="AC58" s="31" t="s">
        <v>2</v>
      </c>
      <c r="AD58" s="39" t="e">
        <f>IF(AND(#REF!=""),"",#REF!)</f>
        <v>#REF!</v>
      </c>
      <c r="AE58" s="47"/>
      <c r="AF58" s="92"/>
      <c r="AG58" s="107"/>
      <c r="AH58" s="31"/>
      <c r="AI58" s="31"/>
      <c r="AJ58" s="38" t="e">
        <f>IF(AND(#REF!=""),"",#REF!)</f>
        <v>#REF!</v>
      </c>
      <c r="AK58" s="31" t="s">
        <v>2</v>
      </c>
      <c r="AL58" s="39" t="e">
        <f>IF(AND(#REF!=""),"",#REF!)</f>
        <v>#REF!</v>
      </c>
      <c r="AM58" s="47"/>
      <c r="AN58" s="92"/>
      <c r="AO58" s="82"/>
      <c r="AP58" s="31"/>
      <c r="AQ58" s="31"/>
      <c r="AR58" s="38" t="e">
        <f>IF(AND(#REF!=""),"",#REF!)</f>
        <v>#REF!</v>
      </c>
      <c r="AS58" s="31" t="s">
        <v>2</v>
      </c>
      <c r="AT58" s="39" t="e">
        <f>IF(AND(#REF!=""),"",#REF!)</f>
        <v>#REF!</v>
      </c>
      <c r="AU58" s="47"/>
      <c r="AV58" s="92"/>
      <c r="AW58" s="131"/>
      <c r="AX58" s="101"/>
      <c r="AY58" s="82"/>
      <c r="AZ58" s="82"/>
      <c r="BA58" s="95"/>
      <c r="BB58" s="92"/>
      <c r="BC58" s="82"/>
      <c r="BD58" s="82"/>
      <c r="BE58" s="92"/>
      <c r="BF58" s="95"/>
      <c r="BG58" s="92"/>
      <c r="BH58" s="86"/>
      <c r="BI58" s="80"/>
    </row>
    <row r="59" spans="1:62" ht="15" hidden="1" customHeight="1" thickBot="1">
      <c r="A59" s="134"/>
      <c r="B59" s="141"/>
      <c r="C59" s="54"/>
      <c r="D59" s="55"/>
      <c r="E59" s="56" t="str">
        <f>IF(AND(AS24=""),"",AS24)</f>
        <v/>
      </c>
      <c r="F59" s="55"/>
      <c r="G59" s="57"/>
      <c r="H59" s="53"/>
      <c r="I59" s="53"/>
      <c r="J59" s="55"/>
      <c r="K59" s="55"/>
      <c r="L59" s="56" t="str">
        <f>IF(AND(AS31=""),"",AS31)</f>
        <v/>
      </c>
      <c r="M59" s="55"/>
      <c r="N59" s="56"/>
      <c r="O59" s="57"/>
      <c r="P59" s="53"/>
      <c r="Q59" s="53"/>
      <c r="R59" s="55"/>
      <c r="S59" s="55"/>
      <c r="T59" s="56" t="str">
        <f>IF(AND(AS38=""),"",AS38)</f>
        <v/>
      </c>
      <c r="U59" s="55"/>
      <c r="V59" s="56"/>
      <c r="W59" s="55"/>
      <c r="X59" s="53"/>
      <c r="Y59" s="54"/>
      <c r="Z59" s="56"/>
      <c r="AA59" s="56"/>
      <c r="AB59" s="55"/>
      <c r="AC59" s="56" t="str">
        <f>IF(AND(AS45=""),"",AS45)</f>
        <v/>
      </c>
      <c r="AD59" s="55"/>
      <c r="AE59" s="56"/>
      <c r="AF59" s="55"/>
      <c r="AG59" s="54"/>
      <c r="AH59" s="56"/>
      <c r="AI59" s="56"/>
      <c r="AJ59" s="55"/>
      <c r="AK59" s="56" t="e">
        <f>IF(AND(AS52=""),"",AS52)</f>
        <v>#REF!</v>
      </c>
      <c r="AL59" s="55"/>
      <c r="AM59" s="56"/>
      <c r="AN59" s="55"/>
      <c r="AO59" s="54"/>
      <c r="AP59" s="56"/>
      <c r="AQ59" s="56"/>
      <c r="AR59" s="55"/>
      <c r="AS59" s="56" t="e">
        <f>IF(AND(#REF!=""),"",#REF!)</f>
        <v>#REF!</v>
      </c>
      <c r="AT59" s="55"/>
      <c r="AU59" s="56"/>
      <c r="AV59" s="57"/>
      <c r="AW59" s="133"/>
      <c r="AX59" s="136"/>
      <c r="AY59" s="94"/>
      <c r="AZ59" s="94"/>
      <c r="BA59" s="96"/>
      <c r="BB59" s="98"/>
      <c r="BC59" s="94"/>
      <c r="BD59" s="94"/>
      <c r="BE59" s="93"/>
      <c r="BF59" s="96"/>
      <c r="BG59" s="98"/>
      <c r="BH59" s="146"/>
      <c r="BI59" s="80"/>
    </row>
    <row r="60" spans="1:62">
      <c r="A60" s="6"/>
      <c r="AX60" s="144" t="s">
        <v>25</v>
      </c>
      <c r="AY60" s="145"/>
      <c r="AZ60" s="145"/>
      <c r="BA60" s="145"/>
      <c r="BB60" s="145"/>
      <c r="BC60" s="145"/>
      <c r="BD60" s="145"/>
      <c r="BE60" s="145"/>
      <c r="BF60" s="145"/>
    </row>
    <row r="61" spans="1:62">
      <c r="AX61" s="145"/>
      <c r="AY61" s="145"/>
      <c r="AZ61" s="145"/>
      <c r="BA61" s="145"/>
      <c r="BB61" s="145"/>
      <c r="BC61" s="145"/>
      <c r="BD61" s="145"/>
      <c r="BE61" s="145"/>
      <c r="BF61" s="145"/>
    </row>
    <row r="62" spans="1:62">
      <c r="AX62" s="3"/>
    </row>
    <row r="63" spans="1:62">
      <c r="AG63" s="7"/>
    </row>
    <row r="66" spans="54:54">
      <c r="BB66" s="72"/>
    </row>
  </sheetData>
  <mergeCells count="218">
    <mergeCell ref="AX60:BF61"/>
    <mergeCell ref="BG46:BG52"/>
    <mergeCell ref="BG53:BG59"/>
    <mergeCell ref="BH46:BH52"/>
    <mergeCell ref="BH53:BH59"/>
    <mergeCell ref="AZ32:AZ38"/>
    <mergeCell ref="AZ39:AZ45"/>
    <mergeCell ref="AZ46:AZ52"/>
    <mergeCell ref="AZ53:AZ59"/>
    <mergeCell ref="BC46:BC52"/>
    <mergeCell ref="BC53:BC59"/>
    <mergeCell ref="BE46:BE52"/>
    <mergeCell ref="BE53:BE59"/>
    <mergeCell ref="BE32:BE38"/>
    <mergeCell ref="BE39:BE45"/>
    <mergeCell ref="BH32:BH38"/>
    <mergeCell ref="BH39:BH45"/>
    <mergeCell ref="BB39:BB45"/>
    <mergeCell ref="BF32:BF38"/>
    <mergeCell ref="BC32:BC38"/>
    <mergeCell ref="BC39:BC45"/>
    <mergeCell ref="BB32:BB38"/>
    <mergeCell ref="AY46:AY52"/>
    <mergeCell ref="AY53:AY59"/>
    <mergeCell ref="BA46:BA52"/>
    <mergeCell ref="BA53:BA59"/>
    <mergeCell ref="BB46:BB52"/>
    <mergeCell ref="BB53:BB59"/>
    <mergeCell ref="BD46:BD52"/>
    <mergeCell ref="BD53:BD59"/>
    <mergeCell ref="BF46:BF52"/>
    <mergeCell ref="BF53:BF59"/>
    <mergeCell ref="AW46:AW52"/>
    <mergeCell ref="AW53:AW59"/>
    <mergeCell ref="AG54:AG58"/>
    <mergeCell ref="AN54:AN58"/>
    <mergeCell ref="AX46:AX52"/>
    <mergeCell ref="AX53:AX59"/>
    <mergeCell ref="B46:B52"/>
    <mergeCell ref="B53:B59"/>
    <mergeCell ref="A46:A52"/>
    <mergeCell ref="A53:A59"/>
    <mergeCell ref="AO47:AO51"/>
    <mergeCell ref="AV47:AV51"/>
    <mergeCell ref="AO54:AO58"/>
    <mergeCell ref="AV54:AV58"/>
    <mergeCell ref="C47:C51"/>
    <mergeCell ref="G47:G51"/>
    <mergeCell ref="J47:J51"/>
    <mergeCell ref="O47:O51"/>
    <mergeCell ref="R47:R51"/>
    <mergeCell ref="W47:W51"/>
    <mergeCell ref="Y47:Y51"/>
    <mergeCell ref="AF47:AF51"/>
    <mergeCell ref="AG47:AG51"/>
    <mergeCell ref="AN47:AN51"/>
    <mergeCell ref="C54:C58"/>
    <mergeCell ref="G54:G58"/>
    <mergeCell ref="J54:J58"/>
    <mergeCell ref="O54:O58"/>
    <mergeCell ref="R54:R58"/>
    <mergeCell ref="W54:W58"/>
    <mergeCell ref="Y33:Y37"/>
    <mergeCell ref="AF33:AF37"/>
    <mergeCell ref="Y40:Y44"/>
    <mergeCell ref="AF40:AF44"/>
    <mergeCell ref="Y54:Y58"/>
    <mergeCell ref="AF54:AF58"/>
    <mergeCell ref="AN40:AN44"/>
    <mergeCell ref="AX32:AX38"/>
    <mergeCell ref="AX39:AX45"/>
    <mergeCell ref="AY32:AY38"/>
    <mergeCell ref="AY39:AY45"/>
    <mergeCell ref="AG40:AG44"/>
    <mergeCell ref="AG19:AG23"/>
    <mergeCell ref="AN19:AN23"/>
    <mergeCell ref="AG26:AG30"/>
    <mergeCell ref="AN26:AN30"/>
    <mergeCell ref="AG32:AN38"/>
    <mergeCell ref="AO26:AO30"/>
    <mergeCell ref="AV26:AV30"/>
    <mergeCell ref="AO33:AO37"/>
    <mergeCell ref="AV33:AV37"/>
    <mergeCell ref="AO39:AV45"/>
    <mergeCell ref="BA32:BA38"/>
    <mergeCell ref="BA39:BA45"/>
    <mergeCell ref="AW4:AW10"/>
    <mergeCell ref="AW11:AW17"/>
    <mergeCell ref="AW18:AW24"/>
    <mergeCell ref="AW25:AW31"/>
    <mergeCell ref="AW32:AW38"/>
    <mergeCell ref="AW39:AW45"/>
    <mergeCell ref="A32:A38"/>
    <mergeCell ref="A39:A45"/>
    <mergeCell ref="B32:B38"/>
    <mergeCell ref="B39:B45"/>
    <mergeCell ref="C33:C37"/>
    <mergeCell ref="G33:G37"/>
    <mergeCell ref="C40:C44"/>
    <mergeCell ref="G40:G44"/>
    <mergeCell ref="J33:J37"/>
    <mergeCell ref="J40:J44"/>
    <mergeCell ref="B18:B24"/>
    <mergeCell ref="B25:B31"/>
    <mergeCell ref="Y25:AF31"/>
    <mergeCell ref="A4:A10"/>
    <mergeCell ref="A11:A17"/>
    <mergeCell ref="A18:A24"/>
    <mergeCell ref="AG3:AN3"/>
    <mergeCell ref="AO5:AO9"/>
    <mergeCell ref="R3:W3"/>
    <mergeCell ref="Y3:AF3"/>
    <mergeCell ref="Y5:Y9"/>
    <mergeCell ref="AF5:AF9"/>
    <mergeCell ref="AF12:AF16"/>
    <mergeCell ref="Y12:Y16"/>
    <mergeCell ref="AF19:AF23"/>
    <mergeCell ref="Y19:Y23"/>
    <mergeCell ref="AO3:AV3"/>
    <mergeCell ref="AO19:AO23"/>
    <mergeCell ref="AV19:AV23"/>
    <mergeCell ref="AV5:AV9"/>
    <mergeCell ref="AG5:AG9"/>
    <mergeCell ref="AN5:AN9"/>
    <mergeCell ref="AG12:AG16"/>
    <mergeCell ref="AN12:AN16"/>
    <mergeCell ref="AO12:AO16"/>
    <mergeCell ref="AV12:AV16"/>
    <mergeCell ref="C3:G3"/>
    <mergeCell ref="J3:O3"/>
    <mergeCell ref="G12:G16"/>
    <mergeCell ref="C12:C16"/>
    <mergeCell ref="W5:W9"/>
    <mergeCell ref="R5:R9"/>
    <mergeCell ref="W12:W16"/>
    <mergeCell ref="R12:R16"/>
    <mergeCell ref="O40:O44"/>
    <mergeCell ref="O26:O30"/>
    <mergeCell ref="O33:O37"/>
    <mergeCell ref="R33:R37"/>
    <mergeCell ref="W33:W37"/>
    <mergeCell ref="R40:R44"/>
    <mergeCell ref="W40:W44"/>
    <mergeCell ref="W26:W30"/>
    <mergeCell ref="R26:R30"/>
    <mergeCell ref="R18:W24"/>
    <mergeCell ref="B11:B17"/>
    <mergeCell ref="B4:B10"/>
    <mergeCell ref="J19:J23"/>
    <mergeCell ref="G26:G30"/>
    <mergeCell ref="C26:C30"/>
    <mergeCell ref="G19:G23"/>
    <mergeCell ref="C19:C23"/>
    <mergeCell ref="A25:A31"/>
    <mergeCell ref="C4:G10"/>
    <mergeCell ref="J11:O17"/>
    <mergeCell ref="O19:O23"/>
    <mergeCell ref="J5:J9"/>
    <mergeCell ref="O5:O9"/>
    <mergeCell ref="J26:J30"/>
    <mergeCell ref="BB11:BB17"/>
    <mergeCell ref="BB18:BB24"/>
    <mergeCell ref="BB25:BB31"/>
    <mergeCell ref="BA4:BA10"/>
    <mergeCell ref="BE11:BE17"/>
    <mergeCell ref="BE18:BE24"/>
    <mergeCell ref="BE25:BE31"/>
    <mergeCell ref="BF25:BF31"/>
    <mergeCell ref="BF4:BF10"/>
    <mergeCell ref="BD4:BD10"/>
    <mergeCell ref="A1:BH1"/>
    <mergeCell ref="AX25:AX31"/>
    <mergeCell ref="AX18:AX24"/>
    <mergeCell ref="AX11:AX17"/>
    <mergeCell ref="AX4:AX10"/>
    <mergeCell ref="BI46:BI52"/>
    <mergeCell ref="AZ4:AZ10"/>
    <mergeCell ref="AZ11:AZ17"/>
    <mergeCell ref="AZ18:AZ24"/>
    <mergeCell ref="AZ25:AZ31"/>
    <mergeCell ref="BG4:BG10"/>
    <mergeCell ref="BF11:BF17"/>
    <mergeCell ref="BG11:BG17"/>
    <mergeCell ref="BF18:BF24"/>
    <mergeCell ref="BG18:BG24"/>
    <mergeCell ref="BG25:BG31"/>
    <mergeCell ref="AY4:AY10"/>
    <mergeCell ref="AY11:AY17"/>
    <mergeCell ref="AY18:AY24"/>
    <mergeCell ref="AY25:AY31"/>
    <mergeCell ref="BB4:BB10"/>
    <mergeCell ref="BA11:BA17"/>
    <mergeCell ref="BA18:BA24"/>
    <mergeCell ref="BA25:BA31"/>
    <mergeCell ref="BI53:BI59"/>
    <mergeCell ref="BI4:BI10"/>
    <mergeCell ref="BI11:BI17"/>
    <mergeCell ref="BI18:BI24"/>
    <mergeCell ref="BI25:BI31"/>
    <mergeCell ref="BC4:BC10"/>
    <mergeCell ref="BC11:BC17"/>
    <mergeCell ref="BC18:BC24"/>
    <mergeCell ref="BC25:BC31"/>
    <mergeCell ref="BH4:BH10"/>
    <mergeCell ref="BH11:BH17"/>
    <mergeCell ref="BH18:BH24"/>
    <mergeCell ref="BH25:BH31"/>
    <mergeCell ref="BE4:BE10"/>
    <mergeCell ref="BD11:BD17"/>
    <mergeCell ref="BD18:BD24"/>
    <mergeCell ref="BD25:BD31"/>
    <mergeCell ref="BI32:BI38"/>
    <mergeCell ref="BI39:BI45"/>
    <mergeCell ref="BD32:BD38"/>
    <mergeCell ref="BD39:BD45"/>
    <mergeCell ref="BF39:BF45"/>
    <mergeCell ref="BG32:BG38"/>
    <mergeCell ref="BG39:BG45"/>
  </mergeCells>
  <phoneticPr fontId="1"/>
  <dataValidations count="1">
    <dataValidation type="list" allowBlank="1" showInputMessage="1" showErrorMessage="1" sqref="L10 T10 T17 AC10 AS24 AC24 AK10 AS10 AK24 AC17 AK17 AS17 AK31 AS31 AS38" xr:uid="{00000000-0002-0000-0000-000000000000}">
      <formula1>"棄,没"</formula1>
    </dataValidation>
  </dataValidations>
  <printOptions horizontalCentered="1" verticalCentered="1"/>
  <pageMargins left="0" right="0" top="0.35433070866141736" bottom="0.35433070866141736" header="0.31496062992125984" footer="0.31496062992125984"/>
  <pageSetup paperSize="9" scale="45" orientation="landscape" horizontalDpi="360" verticalDpi="360" r:id="rId1"/>
  <colBreaks count="1" manualBreakCount="1"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meia torisu</cp:lastModifiedBy>
  <cp:lastPrinted>2018-05-20T03:11:20Z</cp:lastPrinted>
  <dcterms:created xsi:type="dcterms:W3CDTF">2013-02-08T06:12:57Z</dcterms:created>
  <dcterms:modified xsi:type="dcterms:W3CDTF">2018-05-20T03:11:23Z</dcterms:modified>
</cp:coreProperties>
</file>